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4.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5.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aveExternalLinkValues="0"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08\"/>
    </mc:Choice>
  </mc:AlternateContent>
  <xr:revisionPtr revIDLastSave="0" documentId="8_{A6243FB8-4F11-4CBC-86E1-E0AE3DCB5329}" xr6:coauthVersionLast="47" xr6:coauthVersionMax="47" xr10:uidLastSave="{00000000-0000-0000-0000-000000000000}"/>
  <bookViews>
    <workbookView xWindow="4965" yWindow="1005" windowWidth="18105" windowHeight="13215" tabRatio="788" firstSheet="1" activeTab="1" xr2:uid="{12D73AEC-817B-426B-B585-BEA0A0CFEA2A}"/>
  </bookViews>
  <sheets>
    <sheet name="ﾁｪｯｸﾘｽﾄ表紙" sheetId="68" r:id="rId1"/>
    <sheet name="ﾁｪｯｸﾘｽﾄ記入表1" sheetId="74" r:id="rId2"/>
    <sheet name="ﾁｪｯｸﾘｽﾄ記入表2" sheetId="75" r:id="rId3"/>
    <sheet name="ﾁｪｯｸﾘｽﾄ記入表3" sheetId="76" r:id="rId4"/>
    <sheet name="表1" sheetId="81" r:id="rId5"/>
    <sheet name="表2" sheetId="31" r:id="rId6"/>
    <sheet name="表3" sheetId="32" r:id="rId7"/>
    <sheet name="表4" sheetId="33" r:id="rId8"/>
    <sheet name="表5" sheetId="73" r:id="rId9"/>
    <sheet name="表6" sheetId="35" r:id="rId10"/>
    <sheet name="表7" sheetId="69" r:id="rId11"/>
    <sheet name="表8" sheetId="70" r:id="rId12"/>
    <sheet name="表9" sheetId="82" r:id="rId13"/>
    <sheet name="環境目標" sheetId="83" r:id="rId14"/>
    <sheet name="4b-5" sheetId="66" state="hidden" r:id="rId15"/>
  </sheets>
  <definedNames>
    <definedName name="_xlnm.Print_Area" localSheetId="14">'4b-5'!$A$1:$BD$38</definedName>
    <definedName name="_xlnm.Print_Area" localSheetId="13">環境目標!$A$1:$AC$49</definedName>
    <definedName name="_xlnm.Print_Area" localSheetId="4">表1!$A$1:$AF$69</definedName>
    <definedName name="_xlnm.Print_Area" localSheetId="5">表2!$A$1:$AC$41</definedName>
    <definedName name="_xlnm.Print_Area" localSheetId="6">表3!$A$1:$G$21</definedName>
    <definedName name="_xlnm.Print_Area" localSheetId="7">表4!$A$1:$O$22</definedName>
    <definedName name="_xlnm.Print_Area" localSheetId="8">表5!$A$1:$AC$34</definedName>
    <definedName name="_xlnm.Print_Area" localSheetId="9">表6!$A$1:$K$29</definedName>
    <definedName name="_xlnm.Print_Area" localSheetId="10">表7!$A$1:$K$50</definedName>
    <definedName name="_xlnm.Print_Area" localSheetId="11">表8!$A$1:$K$36</definedName>
    <definedName name="_xlnm.Print_Area" localSheetId="12">表9!$A$1:$M$42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33" l="1"/>
  <c r="M15" i="33"/>
  <c r="M14" i="33"/>
  <c r="M13" i="33"/>
  <c r="M12" i="33"/>
  <c r="I12" i="33"/>
  <c r="AA61" i="81"/>
  <c r="AA59" i="81"/>
  <c r="AA57" i="81"/>
  <c r="AA55" i="81"/>
  <c r="AA53" i="81"/>
  <c r="AA51" i="81"/>
  <c r="AA49" i="81"/>
  <c r="W43" i="83"/>
  <c r="AA47" i="81"/>
  <c r="AA45" i="81"/>
  <c r="AA43" i="81"/>
  <c r="AA41" i="81"/>
  <c r="AA39" i="81"/>
  <c r="AA37" i="81"/>
  <c r="AA35" i="81"/>
  <c r="AA33" i="81"/>
  <c r="AA31" i="81"/>
  <c r="AA29" i="81"/>
  <c r="AA27" i="81"/>
  <c r="AA25" i="81"/>
  <c r="AA23" i="81"/>
  <c r="AA21" i="81"/>
  <c r="AA19" i="81"/>
  <c r="AA17" i="81"/>
  <c r="AA15" i="81"/>
  <c r="AA13" i="81"/>
  <c r="AA11" i="81"/>
  <c r="AA9" i="81"/>
  <c r="Y61" i="81"/>
  <c r="Y59" i="81"/>
  <c r="Y57" i="81"/>
  <c r="Y55" i="81"/>
  <c r="Y53" i="81"/>
  <c r="Y51" i="81"/>
  <c r="Y49" i="81"/>
  <c r="Y47" i="81"/>
  <c r="Y43" i="81"/>
  <c r="Y41" i="81"/>
  <c r="Y39" i="81"/>
  <c r="Y37" i="81"/>
  <c r="Y35" i="81"/>
  <c r="Y33" i="81"/>
  <c r="Y31" i="81"/>
  <c r="Y29" i="81"/>
  <c r="Y27" i="81"/>
  <c r="Y25" i="81"/>
  <c r="Y23" i="81"/>
  <c r="Y21" i="81"/>
  <c r="Y19" i="81"/>
  <c r="Y17" i="81"/>
  <c r="Y15" i="81"/>
  <c r="Y13" i="81"/>
  <c r="Y11" i="81"/>
  <c r="Y9" i="81"/>
  <c r="L29" i="81"/>
  <c r="Q29" i="81"/>
  <c r="J29" i="81"/>
  <c r="J45" i="81"/>
  <c r="V11" i="81"/>
  <c r="O12" i="31"/>
  <c r="O12" i="83"/>
  <c r="J45" i="69"/>
  <c r="H45" i="69"/>
  <c r="W47" i="83"/>
  <c r="T35" i="83"/>
  <c r="Y35" i="83"/>
  <c r="T34" i="83"/>
  <c r="Y34" i="83"/>
  <c r="T33" i="83"/>
  <c r="T32" i="83"/>
  <c r="Y32" i="83"/>
  <c r="T31" i="83"/>
  <c r="T30" i="83"/>
  <c r="T29" i="83"/>
  <c r="T28" i="83"/>
  <c r="T27" i="83"/>
  <c r="T26" i="83"/>
  <c r="T25" i="83"/>
  <c r="Y25" i="83"/>
  <c r="T24" i="83"/>
  <c r="T23" i="83"/>
  <c r="Y23" i="83"/>
  <c r="T22" i="83"/>
  <c r="T21" i="83"/>
  <c r="T20" i="83"/>
  <c r="T19" i="83"/>
  <c r="T18" i="83"/>
  <c r="Y18" i="83"/>
  <c r="T17" i="83"/>
  <c r="Y17" i="83"/>
  <c r="T16" i="83"/>
  <c r="Y16" i="83"/>
  <c r="T15" i="83"/>
  <c r="Y15" i="83"/>
  <c r="T14" i="83"/>
  <c r="Y14" i="83"/>
  <c r="T13" i="83"/>
  <c r="T12" i="83"/>
  <c r="T11" i="83"/>
  <c r="J63" i="81"/>
  <c r="O44" i="83"/>
  <c r="O39" i="83"/>
  <c r="V61" i="81"/>
  <c r="V59" i="81"/>
  <c r="O34" i="31"/>
  <c r="O34" i="83"/>
  <c r="V57" i="81"/>
  <c r="O33" i="31"/>
  <c r="O33" i="83"/>
  <c r="V55" i="81"/>
  <c r="O32" i="31"/>
  <c r="Y32" i="31"/>
  <c r="O32" i="83"/>
  <c r="V53" i="81"/>
  <c r="O31" i="31"/>
  <c r="Y31" i="31"/>
  <c r="O31" i="83"/>
  <c r="V51" i="81"/>
  <c r="O30" i="31"/>
  <c r="O30" i="83"/>
  <c r="Y30" i="83"/>
  <c r="Y30" i="31"/>
  <c r="V49" i="81"/>
  <c r="O29" i="31"/>
  <c r="V47" i="81"/>
  <c r="O28" i="31"/>
  <c r="V43" i="81"/>
  <c r="O27" i="31"/>
  <c r="V41" i="81"/>
  <c r="O26" i="31"/>
  <c r="Y26" i="31"/>
  <c r="O26" i="83"/>
  <c r="V39" i="81"/>
  <c r="O25" i="31"/>
  <c r="O25" i="83"/>
  <c r="V37" i="81"/>
  <c r="O24" i="31"/>
  <c r="O24" i="83"/>
  <c r="Y24" i="83"/>
  <c r="V35" i="81"/>
  <c r="O23" i="31"/>
  <c r="O23" i="83"/>
  <c r="Y23" i="31"/>
  <c r="V33" i="81"/>
  <c r="O22" i="31"/>
  <c r="O22" i="83"/>
  <c r="Y22" i="83"/>
  <c r="V31" i="81"/>
  <c r="O21" i="31"/>
  <c r="O21" i="83"/>
  <c r="Y21" i="83"/>
  <c r="V27" i="81"/>
  <c r="O20" i="31"/>
  <c r="V25" i="81"/>
  <c r="O19" i="31"/>
  <c r="O19" i="83"/>
  <c r="Y19" i="31"/>
  <c r="V23" i="81"/>
  <c r="O18" i="31"/>
  <c r="O18" i="83"/>
  <c r="V21" i="81"/>
  <c r="O17" i="31"/>
  <c r="O17" i="83"/>
  <c r="V19" i="81"/>
  <c r="O16" i="31"/>
  <c r="O16" i="83"/>
  <c r="V17" i="81"/>
  <c r="O15" i="31"/>
  <c r="Y15" i="31"/>
  <c r="O15" i="83"/>
  <c r="V15" i="81"/>
  <c r="O14" i="31"/>
  <c r="O14" i="83"/>
  <c r="Y14" i="31"/>
  <c r="V13" i="81"/>
  <c r="O13" i="31"/>
  <c r="O13" i="83"/>
  <c r="V9" i="81"/>
  <c r="O11" i="31"/>
  <c r="O11" i="83"/>
  <c r="O43" i="83"/>
  <c r="O42" i="83"/>
  <c r="O41" i="83"/>
  <c r="O40" i="83"/>
  <c r="W7" i="83"/>
  <c r="S7" i="83"/>
  <c r="P7" i="83"/>
  <c r="L7" i="83"/>
  <c r="W6" i="83"/>
  <c r="S6" i="83"/>
  <c r="P6" i="83"/>
  <c r="L6" i="83"/>
  <c r="L5" i="83"/>
  <c r="J1" i="82"/>
  <c r="F32" i="82"/>
  <c r="R26" i="73"/>
  <c r="R25" i="73"/>
  <c r="R24" i="73"/>
  <c r="R23" i="73"/>
  <c r="R22" i="73"/>
  <c r="R21" i="73"/>
  <c r="M1" i="33"/>
  <c r="G1" i="32"/>
  <c r="J1" i="70"/>
  <c r="J1" i="69"/>
  <c r="J1" i="35"/>
  <c r="Y1" i="73"/>
  <c r="Y1" i="31"/>
  <c r="AC29" i="81"/>
  <c r="AB29" i="81"/>
  <c r="H23" i="35"/>
  <c r="F23" i="35"/>
  <c r="J23" i="35"/>
  <c r="H16" i="35"/>
  <c r="F16" i="35"/>
  <c r="J16" i="35"/>
  <c r="O19" i="73"/>
  <c r="R19" i="73"/>
  <c r="I20" i="33"/>
  <c r="O18" i="73"/>
  <c r="R18" i="73"/>
  <c r="J18" i="35"/>
  <c r="J12" i="35"/>
  <c r="R15" i="73"/>
  <c r="AA27" i="73"/>
  <c r="U27" i="73"/>
  <c r="O27" i="73"/>
  <c r="R27" i="73"/>
  <c r="AA20" i="73"/>
  <c r="U20" i="73"/>
  <c r="R17" i="73"/>
  <c r="R16" i="73"/>
  <c r="M19" i="33"/>
  <c r="I19" i="33"/>
  <c r="J22" i="35"/>
  <c r="J15" i="35"/>
  <c r="H31" i="70"/>
  <c r="J31" i="70"/>
  <c r="F31" i="70"/>
  <c r="J30" i="70"/>
  <c r="J29" i="70"/>
  <c r="J28" i="70"/>
  <c r="J27" i="70"/>
  <c r="J26" i="70"/>
  <c r="J25" i="70"/>
  <c r="J24" i="70"/>
  <c r="J23" i="70"/>
  <c r="J22" i="70"/>
  <c r="J21" i="70"/>
  <c r="J20" i="70"/>
  <c r="J19" i="70"/>
  <c r="J18" i="70"/>
  <c r="J17" i="70"/>
  <c r="J16" i="70"/>
  <c r="J15" i="70"/>
  <c r="J14" i="70"/>
  <c r="J13" i="70"/>
  <c r="F45" i="69"/>
  <c r="J23" i="66"/>
  <c r="M5" i="66"/>
  <c r="E17" i="66"/>
  <c r="Q14" i="66"/>
  <c r="E11" i="66"/>
  <c r="Q8" i="66"/>
  <c r="F46" i="66"/>
  <c r="F45" i="66"/>
  <c r="F44" i="66"/>
  <c r="F43" i="66"/>
  <c r="F42" i="66"/>
  <c r="F41" i="66"/>
  <c r="F40" i="66"/>
  <c r="M12" i="66"/>
  <c r="Q16" i="66"/>
  <c r="M6" i="66"/>
  <c r="Q10" i="66"/>
  <c r="M22" i="66"/>
  <c r="Q24" i="66"/>
  <c r="M18" i="66"/>
  <c r="Q20" i="66"/>
  <c r="J10" i="35"/>
  <c r="J11" i="35"/>
  <c r="J13" i="35"/>
  <c r="J14" i="35"/>
  <c r="J17" i="35"/>
  <c r="J19" i="35"/>
  <c r="J20" i="35"/>
  <c r="J21" i="35"/>
  <c r="I13" i="33"/>
  <c r="I14" i="33"/>
  <c r="I15" i="33"/>
  <c r="I16" i="33"/>
  <c r="I17" i="33"/>
  <c r="M17" i="33"/>
  <c r="I18" i="33"/>
  <c r="M18" i="33"/>
  <c r="M20" i="33"/>
  <c r="M21" i="33"/>
  <c r="M14" i="66"/>
  <c r="M8" i="66"/>
  <c r="Y16" i="31"/>
  <c r="Y18" i="31"/>
  <c r="Y25" i="31"/>
  <c r="Y35" i="31"/>
  <c r="Y13" i="83"/>
  <c r="O28" i="83"/>
  <c r="Y28" i="31"/>
  <c r="Y34" i="31"/>
  <c r="Y28" i="83"/>
  <c r="O29" i="83"/>
  <c r="Y29" i="83"/>
  <c r="Y29" i="31"/>
  <c r="Y33" i="83"/>
  <c r="Y33" i="31"/>
  <c r="Y31" i="83"/>
  <c r="O27" i="83"/>
  <c r="Y27" i="83"/>
  <c r="Y27" i="31"/>
  <c r="Y24" i="31"/>
  <c r="Y22" i="31"/>
  <c r="Y26" i="83"/>
  <c r="Y21" i="31"/>
  <c r="Y19" i="83"/>
  <c r="Y17" i="31"/>
  <c r="Y12" i="31"/>
  <c r="O20" i="83"/>
  <c r="Y20" i="83"/>
  <c r="Y20" i="31"/>
  <c r="Y11" i="31"/>
  <c r="Y13" i="31"/>
  <c r="Y11" i="83"/>
  <c r="Y12" i="83"/>
  <c r="W44" i="83"/>
  <c r="J46" i="81"/>
  <c r="J64" i="81"/>
  <c r="V29" i="81"/>
  <c r="W48" i="83"/>
  <c r="Y38" i="31"/>
  <c r="O20" i="73"/>
  <c r="R20" i="73"/>
  <c r="AD29" i="81"/>
  <c r="W40" i="83"/>
  <c r="W41" i="83"/>
  <c r="AA46" i="81"/>
  <c r="W39" i="83"/>
  <c r="W42" i="83" l="1"/>
  <c r="W46" i="83" s="1"/>
  <c r="AA63" i="81"/>
  <c r="AA64" i="81" s="1"/>
  <c r="O38" i="31" s="1"/>
  <c r="O35" i="31"/>
  <c r="O35" i="8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ecomo37</author>
  </authors>
  <commentList>
    <comment ref="O18" authorId="0" shapeId="0" xr:uid="{ECD18CE8-8EE5-44B8-8377-4B95EE7B19F2}">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 ref="O19" authorId="0" shapeId="0" xr:uid="{CDC71379-47BA-45C4-813C-971F90FBCFC4}">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List>
</comments>
</file>

<file path=xl/sharedStrings.xml><?xml version="1.0" encoding="utf-8"?>
<sst xmlns="http://schemas.openxmlformats.org/spreadsheetml/2006/main" count="1535" uniqueCount="560">
  <si>
    <t>小型・普通貨物自動車　※1</t>
    <rPh sb="0" eb="2">
      <t>コガタ</t>
    </rPh>
    <rPh sb="3" eb="5">
      <t>フツウ</t>
    </rPh>
    <rPh sb="5" eb="7">
      <t>カモツ</t>
    </rPh>
    <rPh sb="7" eb="10">
      <t>ジドウシャ</t>
    </rPh>
    <phoneticPr fontId="3"/>
  </si>
  <si>
    <t>■ 表５</t>
    <rPh sb="2" eb="3">
      <t>ヒョウ</t>
    </rPh>
    <phoneticPr fontId="3"/>
  </si>
  <si>
    <t>現在の
導入実績
比率</t>
    <rPh sb="0" eb="2">
      <t>ゲンザイ</t>
    </rPh>
    <rPh sb="4" eb="6">
      <t>ドウニュウ</t>
    </rPh>
    <rPh sb="6" eb="8">
      <t>ジッセキ</t>
    </rPh>
    <rPh sb="9" eb="11">
      <t>ヒリツ</t>
    </rPh>
    <phoneticPr fontId="3"/>
  </si>
  <si>
    <t>■ 表６</t>
    <rPh sb="2" eb="3">
      <t>ヒョウ</t>
    </rPh>
    <phoneticPr fontId="3"/>
  </si>
  <si>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3"/>
  </si>
  <si>
    <t>■ 表７</t>
    <rPh sb="2" eb="3">
      <t>ヒョウ</t>
    </rPh>
    <phoneticPr fontId="3"/>
  </si>
  <si>
    <t>現在のディーゼル車
保有台数</t>
    <rPh sb="0" eb="2">
      <t>ゲンザイ</t>
    </rPh>
    <rPh sb="8" eb="9">
      <t>シャ</t>
    </rPh>
    <rPh sb="10" eb="12">
      <t>ホユウ</t>
    </rPh>
    <rPh sb="12" eb="14">
      <t>ダイスウ</t>
    </rPh>
    <phoneticPr fontId="3"/>
  </si>
  <si>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3"/>
  </si>
  <si>
    <t>平成9年規制適合車(KE,KF,KG )</t>
    <rPh sb="0" eb="2">
      <t>ヘイセイ</t>
    </rPh>
    <rPh sb="3" eb="4">
      <t>ネン</t>
    </rPh>
    <rPh sb="4" eb="6">
      <t>キセイ</t>
    </rPh>
    <rPh sb="6" eb="9">
      <t>テキゴウシャ</t>
    </rPh>
    <phoneticPr fontId="3"/>
  </si>
  <si>
    <t>■ 表８</t>
    <rPh sb="2" eb="3">
      <t>ヒョウ</t>
    </rPh>
    <phoneticPr fontId="3"/>
  </si>
  <si>
    <t>■ 表９</t>
    <rPh sb="2" eb="3">
      <t>ヒョウ</t>
    </rPh>
    <phoneticPr fontId="3"/>
  </si>
  <si>
    <t>ポスト
新長期
規制</t>
    <rPh sb="4" eb="5">
      <t>シン</t>
    </rPh>
    <rPh sb="5" eb="7">
      <t>チョウキ</t>
    </rPh>
    <rPh sb="8" eb="10">
      <t>キセイ</t>
    </rPh>
    <phoneticPr fontId="3"/>
  </si>
  <si>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3"/>
  </si>
  <si>
    <t>種別</t>
    <rPh sb="0" eb="2">
      <t>シュベツ</t>
    </rPh>
    <phoneticPr fontId="3"/>
  </si>
  <si>
    <t>保有
台数</t>
    <rPh sb="0" eb="2">
      <t>ホユウ</t>
    </rPh>
    <rPh sb="3" eb="5">
      <t>ダイスウ</t>
    </rPh>
    <phoneticPr fontId="3"/>
  </si>
  <si>
    <t>ディーゼル自動車</t>
    <rPh sb="5" eb="8">
      <t>ジドウシャ</t>
    </rPh>
    <phoneticPr fontId="3"/>
  </si>
  <si>
    <t>　　小　　計  (A)</t>
    <rPh sb="2" eb="3">
      <t>ショウ</t>
    </rPh>
    <rPh sb="5" eb="6">
      <t>ケイ</t>
    </rPh>
    <phoneticPr fontId="3"/>
  </si>
  <si>
    <t>km/ℓ</t>
  </si>
  <si>
    <t>電気自動車</t>
    <rPh sb="0" eb="2">
      <t>デンキ</t>
    </rPh>
    <rPh sb="2" eb="5">
      <t>ジドウシャ</t>
    </rPh>
    <phoneticPr fontId="3"/>
  </si>
  <si>
    <t>ガソリン自動車</t>
    <rPh sb="4" eb="7">
      <t>ジドウシャ</t>
    </rPh>
    <phoneticPr fontId="3"/>
  </si>
  <si>
    <t>ＬＰＧ自動車</t>
    <rPh sb="3" eb="6">
      <t>ジドウシャ</t>
    </rPh>
    <phoneticPr fontId="3"/>
  </si>
  <si>
    <t>合計</t>
    <rPh sb="0" eb="2">
      <t>ゴウケイ</t>
    </rPh>
    <phoneticPr fontId="3"/>
  </si>
  <si>
    <t>急発進、急加速、急ブレーキを控える</t>
    <rPh sb="0" eb="3">
      <t>キュウハッシン</t>
    </rPh>
    <rPh sb="4" eb="5">
      <t>キュウ</t>
    </rPh>
    <rPh sb="5" eb="7">
      <t>カソク</t>
    </rPh>
    <rPh sb="8" eb="9">
      <t>キュウ</t>
    </rPh>
    <rPh sb="14" eb="15">
      <t>ヒカ</t>
    </rPh>
    <phoneticPr fontId="3"/>
  </si>
  <si>
    <t>不要なものは積まない</t>
    <rPh sb="0" eb="2">
      <t>フヨウ</t>
    </rPh>
    <rPh sb="6" eb="7">
      <t>ツ</t>
    </rPh>
    <phoneticPr fontId="3"/>
  </si>
  <si>
    <t>シフトアップは早めに行う</t>
    <rPh sb="7" eb="8">
      <t>ハヤ</t>
    </rPh>
    <rPh sb="10" eb="11">
      <t>オコナ</t>
    </rPh>
    <phoneticPr fontId="3"/>
  </si>
  <si>
    <t>経済速度で走る</t>
    <rPh sb="0" eb="2">
      <t>ケイザイ</t>
    </rPh>
    <rPh sb="2" eb="4">
      <t>ソクド</t>
    </rPh>
    <rPh sb="5" eb="6">
      <t>ハシ</t>
    </rPh>
    <phoneticPr fontId="3"/>
  </si>
  <si>
    <t>無駄な走行はしない（例：走行ルートの事前確認など）</t>
    <rPh sb="0" eb="2">
      <t>ムダ</t>
    </rPh>
    <rPh sb="3" eb="5">
      <t>ソウコウ</t>
    </rPh>
    <rPh sb="10" eb="11">
      <t>レイ</t>
    </rPh>
    <rPh sb="12" eb="14">
      <t>ソウコウ</t>
    </rPh>
    <rPh sb="18" eb="20">
      <t>ジゼン</t>
    </rPh>
    <rPh sb="20" eb="22">
      <t>カクニン</t>
    </rPh>
    <phoneticPr fontId="3"/>
  </si>
  <si>
    <t>タイヤの空気圧を適正にする</t>
    <rPh sb="4" eb="7">
      <t>クウキアツ</t>
    </rPh>
    <rPh sb="8" eb="10">
      <t>テキセイ</t>
    </rPh>
    <phoneticPr fontId="3"/>
  </si>
  <si>
    <t>空ぶかしをしない</t>
    <rPh sb="0" eb="1">
      <t>カラ</t>
    </rPh>
    <phoneticPr fontId="3"/>
  </si>
  <si>
    <t>記入欄</t>
    <rPh sb="0" eb="2">
      <t>キニュウ</t>
    </rPh>
    <rPh sb="2" eb="3">
      <t>ラン</t>
    </rPh>
    <phoneticPr fontId="3"/>
  </si>
  <si>
    <t>装置</t>
    <rPh sb="0" eb="2">
      <t>ソウチ</t>
    </rPh>
    <phoneticPr fontId="3"/>
  </si>
  <si>
    <t>現在の状況</t>
    <rPh sb="0" eb="2">
      <t>ゲンザイ</t>
    </rPh>
    <rPh sb="3" eb="5">
      <t>ジョウキョウ</t>
    </rPh>
    <phoneticPr fontId="3"/>
  </si>
  <si>
    <t>導入実績
台数</t>
    <rPh sb="0" eb="2">
      <t>ドウニュウ</t>
    </rPh>
    <rPh sb="2" eb="4">
      <t>ジッセキ</t>
    </rPh>
    <rPh sb="5" eb="7">
      <t>ダイスウ</t>
    </rPh>
    <phoneticPr fontId="3"/>
  </si>
  <si>
    <t>台</t>
  </si>
  <si>
    <t>台</t>
    <rPh sb="0" eb="1">
      <t>ダイ</t>
    </rPh>
    <phoneticPr fontId="3"/>
  </si>
  <si>
    <t>導入率</t>
    <rPh sb="0" eb="2">
      <t>ドウニュウ</t>
    </rPh>
    <rPh sb="2" eb="3">
      <t>リツ</t>
    </rPh>
    <phoneticPr fontId="3"/>
  </si>
  <si>
    <t>％</t>
  </si>
  <si>
    <t>今後の導入計画</t>
    <rPh sb="0" eb="2">
      <t>コンゴ</t>
    </rPh>
    <rPh sb="3" eb="5">
      <t>ドウニュウ</t>
    </rPh>
    <rPh sb="5" eb="7">
      <t>ケイカク</t>
    </rPh>
    <phoneticPr fontId="3"/>
  </si>
  <si>
    <t>追加導入
計画台数</t>
    <rPh sb="0" eb="2">
      <t>ツイカ</t>
    </rPh>
    <rPh sb="2" eb="4">
      <t>ドウニュウ</t>
    </rPh>
    <rPh sb="5" eb="7">
      <t>ケイカク</t>
    </rPh>
    <rPh sb="7" eb="9">
      <t>ダイスウ</t>
    </rPh>
    <phoneticPr fontId="3"/>
  </si>
  <si>
    <t>時期
（いつまでに）</t>
    <rPh sb="0" eb="2">
      <t>ジキ</t>
    </rPh>
    <phoneticPr fontId="3"/>
  </si>
  <si>
    <t>天然ガス自動車
（CNG自動車）</t>
    <rPh sb="0" eb="2">
      <t>テンネン</t>
    </rPh>
    <rPh sb="4" eb="7">
      <t>ジドウシャ</t>
    </rPh>
    <rPh sb="12" eb="15">
      <t>ジドウシャ</t>
    </rPh>
    <phoneticPr fontId="3"/>
  </si>
  <si>
    <t>導入目標</t>
    <rPh sb="0" eb="2">
      <t>ドウニュウ</t>
    </rPh>
    <rPh sb="2" eb="4">
      <t>モクヒョウ</t>
    </rPh>
    <phoneticPr fontId="3"/>
  </si>
  <si>
    <t>今年度分
導入計画
台数</t>
    <rPh sb="0" eb="3">
      <t>コンネンド</t>
    </rPh>
    <rPh sb="3" eb="4">
      <t>ブン</t>
    </rPh>
    <rPh sb="5" eb="7">
      <t>ドウニュウ</t>
    </rPh>
    <rPh sb="7" eb="9">
      <t>ケイカク</t>
    </rPh>
    <rPh sb="10" eb="12">
      <t>ダイスウ</t>
    </rPh>
    <phoneticPr fontId="3"/>
  </si>
  <si>
    <t>目標達成率</t>
    <rPh sb="0" eb="2">
      <t>モクヒョウ</t>
    </rPh>
    <rPh sb="2" eb="5">
      <t>タッセイリツ</t>
    </rPh>
    <phoneticPr fontId="3"/>
  </si>
  <si>
    <t>平成10年規制適合車(KK)</t>
    <rPh sb="0" eb="2">
      <t>ヘイセイ</t>
    </rPh>
    <rPh sb="4" eb="5">
      <t>ネン</t>
    </rPh>
    <rPh sb="5" eb="7">
      <t>キセイ</t>
    </rPh>
    <rPh sb="7" eb="10">
      <t>テキゴウシャ</t>
    </rPh>
    <phoneticPr fontId="3"/>
  </si>
  <si>
    <t>平成11年規制適合車(KL)</t>
    <rPh sb="0" eb="2">
      <t>ヘイセイ</t>
    </rPh>
    <rPh sb="4" eb="5">
      <t>ネン</t>
    </rPh>
    <rPh sb="5" eb="7">
      <t>キセイ</t>
    </rPh>
    <rPh sb="7" eb="9">
      <t>テキゴウ</t>
    </rPh>
    <rPh sb="9" eb="10">
      <t>シャ</t>
    </rPh>
    <phoneticPr fontId="3"/>
  </si>
  <si>
    <t>【トラック事業】チェックリスト記入表</t>
    <rPh sb="5" eb="7">
      <t>ジギョウ</t>
    </rPh>
    <rPh sb="15" eb="17">
      <t>キニュウ</t>
    </rPh>
    <rPh sb="17" eb="18">
      <t>ヒョウ</t>
    </rPh>
    <phoneticPr fontId="3"/>
  </si>
  <si>
    <t>１．環境保全のための仕組み・体制の整備</t>
    <rPh sb="2" eb="4">
      <t>カンキョウ</t>
    </rPh>
    <rPh sb="4" eb="6">
      <t>ホゼン</t>
    </rPh>
    <rPh sb="10" eb="12">
      <t>シク</t>
    </rPh>
    <rPh sb="14" eb="16">
      <t>タイセイ</t>
    </rPh>
    <rPh sb="17" eb="19">
      <t>セイビ</t>
    </rPh>
    <phoneticPr fontId="3"/>
  </si>
  <si>
    <t>２．エコドライブの実施</t>
    <rPh sb="9" eb="11">
      <t>ジッシ</t>
    </rPh>
    <phoneticPr fontId="3"/>
  </si>
  <si>
    <t>３．低公害車の導入</t>
    <rPh sb="2" eb="5">
      <t>テイコウガイ</t>
    </rPh>
    <rPh sb="5" eb="6">
      <t>シャ</t>
    </rPh>
    <rPh sb="7" eb="9">
      <t>ドウニュウ</t>
    </rPh>
    <phoneticPr fontId="3"/>
  </si>
  <si>
    <t>　蓄熱マット</t>
    <rPh sb="1" eb="2">
      <t>チク</t>
    </rPh>
    <rPh sb="2" eb="3">
      <t>ネツ</t>
    </rPh>
    <phoneticPr fontId="3"/>
  </si>
  <si>
    <t>　キー抜きロープ</t>
    <rPh sb="3" eb="4">
      <t>ヌ</t>
    </rPh>
    <phoneticPr fontId="3"/>
  </si>
  <si>
    <t>　蓄冷式クーラー</t>
    <rPh sb="1" eb="2">
      <t>チク</t>
    </rPh>
    <rPh sb="2" eb="3">
      <t>レイ</t>
    </rPh>
    <rPh sb="3" eb="4">
      <t>シキ</t>
    </rPh>
    <phoneticPr fontId="3"/>
  </si>
  <si>
    <t>　その他装置</t>
    <rPh sb="3" eb="4">
      <t>タ</t>
    </rPh>
    <rPh sb="4" eb="6">
      <t>ソウチ</t>
    </rPh>
    <phoneticPr fontId="3"/>
  </si>
  <si>
    <t>　電気自動車</t>
    <rPh sb="1" eb="3">
      <t>デンキ</t>
    </rPh>
    <rPh sb="3" eb="6">
      <t>ジドウシャ</t>
    </rPh>
    <phoneticPr fontId="3"/>
  </si>
  <si>
    <t>　ガソリン自動車</t>
    <rPh sb="5" eb="8">
      <t>ジドウシャ</t>
    </rPh>
    <phoneticPr fontId="3"/>
  </si>
  <si>
    <t>　ＬＰＧ自動車</t>
    <rPh sb="4" eb="7">
      <t>ジドウシャ</t>
    </rPh>
    <phoneticPr fontId="3"/>
  </si>
  <si>
    <t xml:space="preserve"> ディーゼル以外の自動車計　(B)</t>
    <rPh sb="6" eb="8">
      <t>イガイ</t>
    </rPh>
    <rPh sb="9" eb="12">
      <t>ジドウシャ</t>
    </rPh>
    <rPh sb="12" eb="13">
      <t>ケイ</t>
    </rPh>
    <phoneticPr fontId="3"/>
  </si>
  <si>
    <t>事業用自動車計　（C=A+B)</t>
    <rPh sb="0" eb="3">
      <t>ジギョウヨウ</t>
    </rPh>
    <rPh sb="3" eb="6">
      <t>ジドウシャ</t>
    </rPh>
    <rPh sb="6" eb="7">
      <t>ケイ</t>
    </rPh>
    <phoneticPr fontId="3"/>
  </si>
  <si>
    <t>　ディーゼル自動車</t>
    <rPh sb="6" eb="9">
      <t>ジドウシャ</t>
    </rPh>
    <phoneticPr fontId="3"/>
  </si>
  <si>
    <t>自家用自動車計 (D)</t>
    <rPh sb="0" eb="3">
      <t>ジカヨウ</t>
    </rPh>
    <rPh sb="3" eb="6">
      <t>ジドウシャ</t>
    </rPh>
    <rPh sb="6" eb="7">
      <t>ケイ</t>
    </rPh>
    <phoneticPr fontId="3"/>
  </si>
  <si>
    <t>総合計  (E＝C+D)</t>
    <rPh sb="0" eb="1">
      <t>ソウ</t>
    </rPh>
    <rPh sb="1" eb="3">
      <t>ゴウケイ</t>
    </rPh>
    <phoneticPr fontId="3"/>
  </si>
  <si>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3"/>
  </si>
  <si>
    <t>荷物の積み降ろしの際には、アイドリングストップを心がける</t>
    <rPh sb="0" eb="2">
      <t>ニモツ</t>
    </rPh>
    <rPh sb="3" eb="4">
      <t>ツ</t>
    </rPh>
    <rPh sb="5" eb="6">
      <t>オ</t>
    </rPh>
    <rPh sb="9" eb="10">
      <t>サイ</t>
    </rPh>
    <rPh sb="24" eb="25">
      <t>ココロ</t>
    </rPh>
    <phoneticPr fontId="3"/>
  </si>
  <si>
    <t>今年度分
代替え目標台数</t>
    <rPh sb="0" eb="2">
      <t>コンネン</t>
    </rPh>
    <rPh sb="2" eb="3">
      <t>ド</t>
    </rPh>
    <rPh sb="3" eb="4">
      <t>ブン</t>
    </rPh>
    <rPh sb="5" eb="7">
      <t>ダイガエ</t>
    </rPh>
    <rPh sb="8" eb="10">
      <t>モクヒョウ</t>
    </rPh>
    <rPh sb="10" eb="12">
      <t>ダイスウ</t>
    </rPh>
    <phoneticPr fontId="3"/>
  </si>
  <si>
    <t>事業用</t>
    <rPh sb="0" eb="3">
      <t>ジギョウヨウ</t>
    </rPh>
    <phoneticPr fontId="3"/>
  </si>
  <si>
    <t>自家用</t>
    <rPh sb="0" eb="3">
      <t>ジカヨウ</t>
    </rPh>
    <phoneticPr fontId="3"/>
  </si>
  <si>
    <t>新長期
規制</t>
    <rPh sb="0" eb="1">
      <t>シン</t>
    </rPh>
    <rPh sb="1" eb="3">
      <t>チョウキ</t>
    </rPh>
    <rPh sb="4" eb="6">
      <t>キセイ</t>
    </rPh>
    <phoneticPr fontId="3"/>
  </si>
  <si>
    <t>新短期
規制</t>
    <rPh sb="0" eb="1">
      <t>シン</t>
    </rPh>
    <rPh sb="1" eb="3">
      <t>タンキ</t>
    </rPh>
    <rPh sb="4" eb="6">
      <t>キセイ</t>
    </rPh>
    <phoneticPr fontId="3"/>
  </si>
  <si>
    <t>平成16年規制適合車(KS)</t>
    <rPh sb="0" eb="2">
      <t>ヘイセイ</t>
    </rPh>
    <rPh sb="4" eb="5">
      <t>ネン</t>
    </rPh>
    <rPh sb="5" eb="7">
      <t>キセイ</t>
    </rPh>
    <rPh sb="7" eb="9">
      <t>テキゴウ</t>
    </rPh>
    <rPh sb="9" eb="10">
      <t>シャ</t>
    </rPh>
    <phoneticPr fontId="3"/>
  </si>
  <si>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3"/>
  </si>
  <si>
    <t>長期規制</t>
    <rPh sb="0" eb="2">
      <t>チョウキ</t>
    </rPh>
    <rPh sb="2" eb="4">
      <t>キセイ</t>
    </rPh>
    <phoneticPr fontId="3"/>
  </si>
  <si>
    <t>型式不明</t>
    <rPh sb="0" eb="2">
      <t>カタシキ</t>
    </rPh>
    <rPh sb="2" eb="4">
      <t>フメイ</t>
    </rPh>
    <phoneticPr fontId="3"/>
  </si>
  <si>
    <t>前年度分
代替え目標台数</t>
    <rPh sb="0" eb="3">
      <t>ゼンネンド</t>
    </rPh>
    <rPh sb="3" eb="4">
      <t>ブン</t>
    </rPh>
    <rPh sb="5" eb="7">
      <t>ダイガエ</t>
    </rPh>
    <rPh sb="8" eb="10">
      <t>モクヒョウ</t>
    </rPh>
    <rPh sb="10" eb="12">
      <t>ダイスウ</t>
    </rPh>
    <phoneticPr fontId="3"/>
  </si>
  <si>
    <t>グリーン経営認証</t>
    <rPh sb="6" eb="8">
      <t>ニ</t>
    </rPh>
    <phoneticPr fontId="3"/>
  </si>
  <si>
    <t>（トラック事業用）</t>
    <rPh sb="5" eb="8">
      <t>ジギョウヨウ</t>
    </rPh>
    <phoneticPr fontId="3"/>
  </si>
  <si>
    <t>『トラック運送事業におけるグリーン経営推進マニュアル』にあるチェックリストに基づいて、</t>
    <rPh sb="38" eb="39">
      <t>モト</t>
    </rPh>
    <phoneticPr fontId="3"/>
  </si>
  <si>
    <t>複数事業所を一括して申請する場合</t>
    <rPh sb="0" eb="2">
      <t>フクスウ</t>
    </rPh>
    <rPh sb="2" eb="5">
      <t>ジギョウショ</t>
    </rPh>
    <rPh sb="6" eb="8">
      <t>イッカツ</t>
    </rPh>
    <rPh sb="10" eb="12">
      <t>シンセイ</t>
    </rPh>
    <rPh sb="14" eb="16">
      <t>バアイ</t>
    </rPh>
    <phoneticPr fontId="3"/>
  </si>
  <si>
    <t>貴社（事業所）のグリーン経営に関する取組み内容をチェックしてください。</t>
    <rPh sb="0" eb="2">
      <t>キシャ</t>
    </rPh>
    <rPh sb="12" eb="14">
      <t>ケイエイ</t>
    </rPh>
    <rPh sb="18" eb="20">
      <t>トリク</t>
    </rPh>
    <phoneticPr fontId="3"/>
  </si>
  <si>
    <t>＊　全事業所をとりまとめて1部作成</t>
    <rPh sb="2" eb="3">
      <t>ゼン</t>
    </rPh>
    <rPh sb="3" eb="6">
      <t>ジギョウショ</t>
    </rPh>
    <rPh sb="14" eb="15">
      <t>ブ</t>
    </rPh>
    <rPh sb="15" eb="17">
      <t>サクセイ</t>
    </rPh>
    <phoneticPr fontId="3"/>
  </si>
  <si>
    <r>
      <t>記入上の注意</t>
    </r>
    <r>
      <rPr>
        <sz val="11"/>
        <rFont val="ＭＳ Ｐ明朝"/>
        <family val="1"/>
        <charset val="128"/>
      </rPr>
      <t>：</t>
    </r>
    <rPh sb="0" eb="2">
      <t>キニュウ</t>
    </rPh>
    <rPh sb="2" eb="3">
      <t>ジョウ</t>
    </rPh>
    <rPh sb="4" eb="6">
      <t>チュウイ</t>
    </rPh>
    <phoneticPr fontId="3"/>
  </si>
  <si>
    <t>1-1【環境方針】</t>
    <rPh sb="4" eb="6">
      <t>カンキョウ</t>
    </rPh>
    <rPh sb="6" eb="8">
      <t>ホウシン</t>
    </rPh>
    <phoneticPr fontId="3"/>
  </si>
  <si>
    <t>1-3【推進体制】</t>
    <rPh sb="4" eb="6">
      <t>スイシン</t>
    </rPh>
    <rPh sb="6" eb="8">
      <t>タイセイ</t>
    </rPh>
    <phoneticPr fontId="3"/>
  </si>
  <si>
    <t>1-4【従業員に対する環境教育】</t>
    <rPh sb="4" eb="7">
      <t>ジュウギョウイン</t>
    </rPh>
    <rPh sb="8" eb="9">
      <t>タイ</t>
    </rPh>
    <rPh sb="11" eb="13">
      <t>カンキョウ</t>
    </rPh>
    <rPh sb="13" eb="15">
      <t>キョウイク</t>
    </rPh>
    <phoneticPr fontId="3"/>
  </si>
  <si>
    <t>2-2【エコドライブのための実施体制】</t>
    <rPh sb="14" eb="16">
      <t>ジッシ</t>
    </rPh>
    <rPh sb="16" eb="18">
      <t>タイセイ</t>
    </rPh>
    <phoneticPr fontId="3"/>
  </si>
  <si>
    <t>2-3【アイドリングストップの励行】</t>
    <rPh sb="15" eb="17">
      <t>レイコウ</t>
    </rPh>
    <phoneticPr fontId="3"/>
  </si>
  <si>
    <t>2-4【推進手段等の整備】</t>
    <rPh sb="4" eb="6">
      <t>スイシン</t>
    </rPh>
    <rPh sb="6" eb="8">
      <t>シュダン</t>
    </rPh>
    <rPh sb="8" eb="9">
      <t>トウ</t>
    </rPh>
    <rPh sb="10" eb="12">
      <t>セイビ</t>
    </rPh>
    <phoneticPr fontId="3"/>
  </si>
  <si>
    <t>4-1【点検・整備のための実施体制】</t>
    <rPh sb="4" eb="6">
      <t>テンケン</t>
    </rPh>
    <rPh sb="7" eb="9">
      <t>セイビ</t>
    </rPh>
    <rPh sb="13" eb="15">
      <t>ジッシ</t>
    </rPh>
    <rPh sb="15" eb="17">
      <t>タイセイ</t>
    </rPh>
    <phoneticPr fontId="3"/>
  </si>
  <si>
    <t>4-2【車両の状態に基づく適切な点検・整備】</t>
    <rPh sb="4" eb="6">
      <t>シャリョウ</t>
    </rPh>
    <rPh sb="7" eb="9">
      <t>ジョウタイ</t>
    </rPh>
    <rPh sb="10" eb="11">
      <t>モト</t>
    </rPh>
    <rPh sb="13" eb="15">
      <t>テキセツ</t>
    </rPh>
    <rPh sb="16" eb="18">
      <t>テンケン</t>
    </rPh>
    <rPh sb="19" eb="21">
      <t>セイビ</t>
    </rPh>
    <phoneticPr fontId="3"/>
  </si>
  <si>
    <t>4-3-1（エアフィルタ関連）</t>
    <rPh sb="12" eb="14">
      <t>カンレン</t>
    </rPh>
    <phoneticPr fontId="3"/>
  </si>
  <si>
    <t>4-3-2（エンジンオイル関連）</t>
    <rPh sb="13" eb="15">
      <t>カンレン</t>
    </rPh>
    <phoneticPr fontId="3"/>
  </si>
  <si>
    <t>4-3-3（燃料噴射系関連）</t>
    <rPh sb="6" eb="8">
      <t>ネンリョウ</t>
    </rPh>
    <rPh sb="8" eb="10">
      <t>フンシャ</t>
    </rPh>
    <rPh sb="10" eb="11">
      <t>ケイ</t>
    </rPh>
    <rPh sb="11" eb="13">
      <t>カンレン</t>
    </rPh>
    <phoneticPr fontId="3"/>
  </si>
  <si>
    <t>4-3-4（排出ガス減少装置関連）</t>
    <rPh sb="6" eb="8">
      <t>ハイシュツ</t>
    </rPh>
    <rPh sb="10" eb="12">
      <t>ゲンショウ</t>
    </rPh>
    <rPh sb="12" eb="14">
      <t>ソウチ</t>
    </rPh>
    <rPh sb="14" eb="16">
      <t>カンレン</t>
    </rPh>
    <phoneticPr fontId="3"/>
  </si>
  <si>
    <t>4-3-5（その他）</t>
    <rPh sb="8" eb="9">
      <t>タ</t>
    </rPh>
    <phoneticPr fontId="3"/>
  </si>
  <si>
    <t>5-1【従業員に対する廃棄物に関する教育】</t>
    <rPh sb="4" eb="7">
      <t>ジュウギョウイン</t>
    </rPh>
    <rPh sb="8" eb="9">
      <t>タイ</t>
    </rPh>
    <rPh sb="11" eb="14">
      <t>ハイキブツ</t>
    </rPh>
    <rPh sb="15" eb="16">
      <t>カン</t>
    </rPh>
    <rPh sb="18" eb="20">
      <t>キョウイク</t>
    </rPh>
    <phoneticPr fontId="3"/>
  </si>
  <si>
    <t>5-2【廃車・廃棄物の適正な管理】</t>
    <rPh sb="4" eb="6">
      <t>ハイシャ</t>
    </rPh>
    <rPh sb="7" eb="10">
      <t>ハイキブツ</t>
    </rPh>
    <rPh sb="11" eb="13">
      <t>テキセイ</t>
    </rPh>
    <rPh sb="14" eb="15">
      <t>カン</t>
    </rPh>
    <rPh sb="15" eb="16">
      <t>リ</t>
    </rPh>
    <phoneticPr fontId="3"/>
  </si>
  <si>
    <t>5-3【廃梱包材の排出抑制】</t>
    <rPh sb="4" eb="5">
      <t>ハイ</t>
    </rPh>
    <rPh sb="5" eb="7">
      <t>コンポウ</t>
    </rPh>
    <rPh sb="7" eb="8">
      <t>ザイ</t>
    </rPh>
    <rPh sb="9" eb="11">
      <t>ハイシュツ</t>
    </rPh>
    <rPh sb="11" eb="13">
      <t>ヨクセイ</t>
    </rPh>
    <phoneticPr fontId="3"/>
  </si>
  <si>
    <t>2-1【燃費に関する定量的な目標の設定等】</t>
    <rPh sb="4" eb="6">
      <t>ネンピ</t>
    </rPh>
    <rPh sb="7" eb="8">
      <t>カン</t>
    </rPh>
    <rPh sb="10" eb="12">
      <t>テイリョウ</t>
    </rPh>
    <rPh sb="12" eb="13">
      <t>テキ</t>
    </rPh>
    <rPh sb="14" eb="16">
      <t>モクヒョウ</t>
    </rPh>
    <rPh sb="17" eb="20">
      <t>セッテイトウ</t>
    </rPh>
    <phoneticPr fontId="3"/>
  </si>
  <si>
    <t>Yes</t>
    <phoneticPr fontId="3"/>
  </si>
  <si>
    <t>No</t>
    <phoneticPr fontId="3"/>
  </si>
  <si>
    <t>レベル</t>
    <phoneticPr fontId="3"/>
  </si>
  <si>
    <t>〔2〕</t>
    <phoneticPr fontId="3"/>
  </si>
  <si>
    <t>1-2【環境行動計画の作成・見直し】</t>
    <rPh sb="4" eb="6">
      <t>カンキョウ</t>
    </rPh>
    <rPh sb="6" eb="8">
      <t>コウドウ</t>
    </rPh>
    <rPh sb="8" eb="10">
      <t>ケイカク</t>
    </rPh>
    <rPh sb="11" eb="13">
      <t>サクセイ</t>
    </rPh>
    <rPh sb="14" eb="16">
      <t>ミナオ</t>
    </rPh>
    <phoneticPr fontId="3"/>
  </si>
  <si>
    <t>〔1〕</t>
    <phoneticPr fontId="3"/>
  </si>
  <si>
    <t>〔3〕</t>
    <phoneticPr fontId="3"/>
  </si>
  <si>
    <t>4-3【法定点検に加えて、厳しい使われ方等も考慮した独自の基準による点検・整備の実施】</t>
    <rPh sb="4" eb="6">
      <t>ホウテイ</t>
    </rPh>
    <rPh sb="6" eb="8">
      <t>テンケン</t>
    </rPh>
    <rPh sb="9" eb="10">
      <t>クワ</t>
    </rPh>
    <rPh sb="13" eb="14">
      <t>キビ</t>
    </rPh>
    <rPh sb="16" eb="17">
      <t>ツカ</t>
    </rPh>
    <rPh sb="19" eb="20">
      <t>カタ</t>
    </rPh>
    <rPh sb="20" eb="21">
      <t>トウ</t>
    </rPh>
    <rPh sb="22" eb="24">
      <t>コウリョ</t>
    </rPh>
    <rPh sb="26" eb="28">
      <t>ドクジ</t>
    </rPh>
    <rPh sb="29" eb="31">
      <t>キジュン</t>
    </rPh>
    <rPh sb="34" eb="36">
      <t>テンケン</t>
    </rPh>
    <rPh sb="37" eb="39">
      <t>セイビ</t>
    </rPh>
    <rPh sb="40" eb="42">
      <t>ジッシ</t>
    </rPh>
    <phoneticPr fontId="3"/>
  </si>
  <si>
    <t>6-1【管理部門（事務所）における環境保全】</t>
    <phoneticPr fontId="3"/>
  </si>
  <si>
    <t>　・トランスミッションオイルの漏れの点検は、独自の点検期間を設定し、実施している</t>
    <rPh sb="15" eb="16">
      <t>モ</t>
    </rPh>
    <rPh sb="18" eb="20">
      <t>テンケン</t>
    </rPh>
    <rPh sb="25" eb="27">
      <t>テンケン</t>
    </rPh>
    <rPh sb="27" eb="29">
      <t>キカン</t>
    </rPh>
    <phoneticPr fontId="3"/>
  </si>
  <si>
    <t>　・デファレンシャルオイルの漏れの点検は、独自の点検期間を設定し、実施している</t>
    <rPh sb="14" eb="15">
      <t>モ</t>
    </rPh>
    <rPh sb="17" eb="19">
      <t>テンケン</t>
    </rPh>
    <rPh sb="24" eb="26">
      <t>テンケン</t>
    </rPh>
    <rPh sb="26" eb="28">
      <t>キカン</t>
    </rPh>
    <phoneticPr fontId="3"/>
  </si>
  <si>
    <t>　・デファレンシャルオイルの交換は、走行距離について独自の基準を設定し、実施している</t>
    <rPh sb="14" eb="16">
      <t>コウカン</t>
    </rPh>
    <phoneticPr fontId="3"/>
  </si>
  <si>
    <t>　・廃車の処理に際して、適正処理やリサイクルを適切に実施している業者に委託している</t>
    <rPh sb="2" eb="4">
      <t>ハイシャ</t>
    </rPh>
    <rPh sb="5" eb="7">
      <t>ショリ</t>
    </rPh>
    <rPh sb="8" eb="9">
      <t>サイ</t>
    </rPh>
    <rPh sb="12" eb="14">
      <t>テキセイ</t>
    </rPh>
    <rPh sb="14" eb="16">
      <t>ショリ</t>
    </rPh>
    <rPh sb="23" eb="25">
      <t>テキセツ</t>
    </rPh>
    <rPh sb="26" eb="28">
      <t>ジッシ</t>
    </rPh>
    <rPh sb="32" eb="34">
      <t>ギョウシャ</t>
    </rPh>
    <rPh sb="35" eb="37">
      <t>イタク</t>
    </rPh>
    <phoneticPr fontId="3"/>
  </si>
  <si>
    <t>　・廃油の処理に際して、適正処理やリサイクルを適切に実施している業者に委託している</t>
    <rPh sb="2" eb="4">
      <t>ハイユ</t>
    </rPh>
    <rPh sb="5" eb="7">
      <t>ショリ</t>
    </rPh>
    <rPh sb="8" eb="9">
      <t>サイ</t>
    </rPh>
    <rPh sb="12" eb="14">
      <t>テキセイ</t>
    </rPh>
    <rPh sb="14" eb="16">
      <t>ショリ</t>
    </rPh>
    <rPh sb="23" eb="25">
      <t>テキセツ</t>
    </rPh>
    <rPh sb="26" eb="28">
      <t>ジッシ</t>
    </rPh>
    <rPh sb="32" eb="34">
      <t>ギョウシャ</t>
    </rPh>
    <rPh sb="35" eb="37">
      <t>イタク</t>
    </rPh>
    <phoneticPr fontId="3"/>
  </si>
  <si>
    <t>　・廃タイヤの処理に際して、適正処理やリサイクルを適切に実施している業者に委託している</t>
    <rPh sb="2" eb="3">
      <t>ハイ</t>
    </rPh>
    <rPh sb="7" eb="9">
      <t>ショリ</t>
    </rPh>
    <rPh sb="10" eb="11">
      <t>サイ</t>
    </rPh>
    <rPh sb="14" eb="16">
      <t>テキセイ</t>
    </rPh>
    <rPh sb="16" eb="18">
      <t>ショリ</t>
    </rPh>
    <rPh sb="25" eb="27">
      <t>テキセツ</t>
    </rPh>
    <rPh sb="28" eb="30">
      <t>ジッシ</t>
    </rPh>
    <rPh sb="34" eb="36">
      <t>ギョウシャ</t>
    </rPh>
    <rPh sb="37" eb="39">
      <t>イタク</t>
    </rPh>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</si>
  <si>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</si>
  <si>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</si>
  <si>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</si>
  <si>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</si>
  <si>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</si>
  <si>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総走行距離</t>
    <rPh sb="0" eb="1">
      <t>ソウ</t>
    </rPh>
    <rPh sb="1" eb="3">
      <t>ソウコウ</t>
    </rPh>
    <rPh sb="3" eb="5">
      <t>キョリ</t>
    </rPh>
    <phoneticPr fontId="3"/>
  </si>
  <si>
    <t>総燃料使用量</t>
    <rPh sb="0" eb="1">
      <t>ソウ</t>
    </rPh>
    <rPh sb="1" eb="3">
      <t>ネンリョウ</t>
    </rPh>
    <rPh sb="3" eb="5">
      <t>シヨウ</t>
    </rPh>
    <rPh sb="5" eb="6">
      <t>リョウ</t>
    </rPh>
    <phoneticPr fontId="3"/>
  </si>
  <si>
    <r>
      <t>小型・普通貨物自動車　</t>
    </r>
    <r>
      <rPr>
        <sz val="8"/>
        <rFont val="ＭＳ Ｐゴシック"/>
        <family val="3"/>
        <charset val="128"/>
      </rPr>
      <t>※1</t>
    </r>
    <rPh sb="0" eb="2">
      <t>コガタ</t>
    </rPh>
    <rPh sb="3" eb="5">
      <t>フツウ</t>
    </rPh>
    <rPh sb="5" eb="7">
      <t>カモツ</t>
    </rPh>
    <rPh sb="7" eb="10">
      <t>ジドウシャ</t>
    </rPh>
    <phoneticPr fontId="3"/>
  </si>
  <si>
    <t>■ 表１</t>
    <rPh sb="2" eb="3">
      <t>ヒョウ</t>
    </rPh>
    <phoneticPr fontId="3"/>
  </si>
  <si>
    <t>現在の燃費目標</t>
    <rPh sb="0" eb="2">
      <t>ゲンザイ</t>
    </rPh>
    <rPh sb="3" eb="5">
      <t>ネ</t>
    </rPh>
    <rPh sb="5" eb="7">
      <t>モクヒョウ</t>
    </rPh>
    <phoneticPr fontId="3"/>
  </si>
  <si>
    <t>％ 改善</t>
    <rPh sb="2" eb="4">
      <t>カイゼン</t>
    </rPh>
    <phoneticPr fontId="3"/>
  </si>
  <si>
    <t>■ 表３</t>
    <rPh sb="2" eb="3">
      <t>ヒョウ</t>
    </rPh>
    <phoneticPr fontId="3"/>
  </si>
  <si>
    <t>■ 表４</t>
    <rPh sb="2" eb="3">
      <t>ヒョウ</t>
    </rPh>
    <phoneticPr fontId="3"/>
  </si>
  <si>
    <t>年</t>
    <rPh sb="0" eb="1">
      <t>ネン</t>
    </rPh>
    <phoneticPr fontId="3"/>
  </si>
  <si>
    <t>月</t>
    <rPh sb="0" eb="1">
      <t>ガツ</t>
    </rPh>
    <phoneticPr fontId="3"/>
  </si>
  <si>
    <t>燃費</t>
    <rPh sb="0" eb="2">
      <t>ネンピ</t>
    </rPh>
    <phoneticPr fontId="3"/>
  </si>
  <si>
    <t>年</t>
  </si>
  <si>
    <t>月</t>
  </si>
  <si>
    <t>目標の基にした
燃費実績
（ 表１の燃費 ）</t>
    <rPh sb="0" eb="2">
      <t>モ</t>
    </rPh>
    <rPh sb="3" eb="4">
      <t>モト</t>
    </rPh>
    <rPh sb="8" eb="10">
      <t>ネ</t>
    </rPh>
    <rPh sb="10" eb="12">
      <t>ジッセキ</t>
    </rPh>
    <rPh sb="15" eb="16">
      <t>ヒョウ</t>
    </rPh>
    <rPh sb="18" eb="20">
      <t>ネ</t>
    </rPh>
    <phoneticPr fontId="3"/>
  </si>
  <si>
    <t>燃費実績把握期間（</t>
    <rPh sb="0" eb="2">
      <t>ネ</t>
    </rPh>
    <rPh sb="2" eb="4">
      <t>ジッセキ</t>
    </rPh>
    <rPh sb="4" eb="6">
      <t>ハアク</t>
    </rPh>
    <phoneticPr fontId="3"/>
  </si>
  <si>
    <t>km</t>
    <phoneticPr fontId="3"/>
  </si>
  <si>
    <t>ℓ</t>
    <phoneticPr fontId="3"/>
  </si>
  <si>
    <r>
      <t>kg-CO</t>
    </r>
    <r>
      <rPr>
        <vertAlign val="subscript"/>
        <sz val="7"/>
        <rFont val="ＭＳ Ｐゴシック"/>
        <family val="3"/>
        <charset val="128"/>
      </rPr>
      <t>2</t>
    </r>
    <phoneticPr fontId="3"/>
  </si>
  <si>
    <r>
      <t>kg-CO</t>
    </r>
    <r>
      <rPr>
        <vertAlign val="subscript"/>
        <sz val="7"/>
        <rFont val="ＭＳ Ｐゴシック"/>
        <family val="3"/>
        <charset val="128"/>
      </rPr>
      <t>2</t>
    </r>
    <r>
      <rPr>
        <sz val="11"/>
        <rFont val="ＭＳ Ｐゴシック"/>
        <family val="3"/>
        <charset val="128"/>
      </rPr>
      <t/>
    </r>
  </si>
  <si>
    <r>
      <t>km
/Nm</t>
    </r>
    <r>
      <rPr>
        <vertAlign val="superscript"/>
        <sz val="8"/>
        <rFont val="ＭＳ Ｐゴシック"/>
        <family val="3"/>
        <charset val="128"/>
      </rPr>
      <t>3</t>
    </r>
    <phoneticPr fontId="3"/>
  </si>
  <si>
    <t>－</t>
    <phoneticPr fontId="3"/>
  </si>
  <si>
    <t>■ 表２</t>
    <phoneticPr fontId="3"/>
  </si>
  <si>
    <t>事業用</t>
    <phoneticPr fontId="3"/>
  </si>
  <si>
    <t>ディーゼル自動車</t>
    <phoneticPr fontId="3"/>
  </si>
  <si>
    <t>km/ℓ</t>
    <phoneticPr fontId="3"/>
  </si>
  <si>
    <r>
      <t>km
/Nm</t>
    </r>
    <r>
      <rPr>
        <vertAlign val="superscript"/>
        <sz val="8"/>
        <rFont val="ＭＳ Ｐゴシック"/>
        <family val="3"/>
        <charset val="128"/>
      </rPr>
      <t>3</t>
    </r>
    <phoneticPr fontId="3"/>
  </si>
  <si>
    <t xml:space="preserve"> </t>
    <phoneticPr fontId="3"/>
  </si>
  <si>
    <t>その他</t>
    <rPh sb="2" eb="3">
      <t>タ</t>
    </rPh>
    <phoneticPr fontId="3"/>
  </si>
  <si>
    <t>Ａ</t>
    <phoneticPr fontId="3"/>
  </si>
  <si>
    <t>B</t>
    <phoneticPr fontId="3"/>
  </si>
  <si>
    <t>D</t>
    <phoneticPr fontId="3"/>
  </si>
  <si>
    <t>F</t>
    <phoneticPr fontId="3"/>
  </si>
  <si>
    <t>　デジタルタコグラフ</t>
    <phoneticPr fontId="3"/>
  </si>
  <si>
    <t>％</t>
    <phoneticPr fontId="3"/>
  </si>
  <si>
    <t>％</t>
    <phoneticPr fontId="3"/>
  </si>
  <si>
    <t>　アイドリングストップシステム</t>
    <phoneticPr fontId="3"/>
  </si>
  <si>
    <t>　エアヒーター</t>
    <phoneticPr fontId="3"/>
  </si>
  <si>
    <t>　エアディフレクタ
　（導風板）</t>
    <rPh sb="12" eb="13">
      <t>ドウ</t>
    </rPh>
    <rPh sb="13" eb="14">
      <t>カゼ</t>
    </rPh>
    <rPh sb="14" eb="15">
      <t>バン</t>
    </rPh>
    <phoneticPr fontId="3"/>
  </si>
  <si>
    <t>（</t>
    <phoneticPr fontId="3"/>
  </si>
  <si>
    <t>）</t>
    <phoneticPr fontId="3"/>
  </si>
  <si>
    <t>Ｂ</t>
    <phoneticPr fontId="3"/>
  </si>
  <si>
    <t>％</t>
    <phoneticPr fontId="3"/>
  </si>
  <si>
    <t>６． 管理部門（事務所）における環境保全の推進</t>
    <phoneticPr fontId="3"/>
  </si>
  <si>
    <t>ディーゼル以外の自動車</t>
    <rPh sb="5" eb="7">
      <t>イガイ</t>
    </rPh>
    <rPh sb="8" eb="11">
      <t>ジドウシャ</t>
    </rPh>
    <phoneticPr fontId="3"/>
  </si>
  <si>
    <t>自家用　</t>
    <rPh sb="0" eb="3">
      <t>ジカヨウ</t>
    </rPh>
    <phoneticPr fontId="3"/>
  </si>
  <si>
    <r>
      <t>kg-CO</t>
    </r>
    <r>
      <rPr>
        <vertAlign val="subscript"/>
        <sz val="7"/>
        <rFont val="ＭＳ Ｐゴシック"/>
        <family val="3"/>
        <charset val="128"/>
      </rPr>
      <t>2</t>
    </r>
    <r>
      <rPr>
        <sz val="11"/>
        <rFont val="ＭＳ Ｐゴシック"/>
        <family val="3"/>
        <charset val="128"/>
      </rPr>
      <t/>
    </r>
  </si>
  <si>
    <t>ディーゼル車以外</t>
    <rPh sb="5" eb="6">
      <t>シャ</t>
    </rPh>
    <rPh sb="6" eb="8">
      <t>イガイ</t>
    </rPh>
    <phoneticPr fontId="3"/>
  </si>
  <si>
    <t>　天然ガス自動車（ＣＮＧ自動車)</t>
    <rPh sb="1" eb="3">
      <t>テンネン</t>
    </rPh>
    <rPh sb="5" eb="8">
      <t>ジドウシャ</t>
    </rPh>
    <rPh sb="12" eb="15">
      <t>ジドウシャ</t>
    </rPh>
    <phoneticPr fontId="3"/>
  </si>
  <si>
    <t>天然ガス自動車（ＣＮＧ自動車)</t>
    <rPh sb="0" eb="2">
      <t>テンネン</t>
    </rPh>
    <rPh sb="4" eb="7">
      <t>ジドウシャ</t>
    </rPh>
    <rPh sb="11" eb="14">
      <t>ジドウシャ</t>
    </rPh>
    <phoneticPr fontId="3"/>
  </si>
  <si>
    <r>
      <t>ハイブリッド自動車</t>
    </r>
    <r>
      <rPr>
        <sz val="8"/>
        <rFont val="ＭＳ Ｐゴシック"/>
        <family val="3"/>
        <charset val="128"/>
      </rPr>
      <t>（軽油)</t>
    </r>
    <rPh sb="6" eb="9">
      <t>ジドウシャ</t>
    </rPh>
    <rPh sb="10" eb="12">
      <t>ケイユ</t>
    </rPh>
    <phoneticPr fontId="3"/>
  </si>
  <si>
    <r>
      <t>ハイブリッド自動車</t>
    </r>
    <r>
      <rPr>
        <sz val="8"/>
        <rFont val="ＭＳ Ｐゴシック"/>
        <family val="3"/>
        <charset val="128"/>
      </rPr>
      <t>（ガソリン)</t>
    </r>
    <rPh sb="6" eb="9">
      <t>ジドウシャ</t>
    </rPh>
    <phoneticPr fontId="3"/>
  </si>
  <si>
    <t>Nox・PM法に基づく
今年度規制対象車台数</t>
    <rPh sb="6" eb="7">
      <t>ホウ</t>
    </rPh>
    <rPh sb="8" eb="9">
      <t>モト</t>
    </rPh>
    <rPh sb="12" eb="15">
      <t>コンネンド</t>
    </rPh>
    <rPh sb="15" eb="17">
      <t>キセイ</t>
    </rPh>
    <rPh sb="17" eb="20">
      <t>タイショウシャ</t>
    </rPh>
    <rPh sb="20" eb="22">
      <t>ダイスウ</t>
    </rPh>
    <phoneticPr fontId="3"/>
  </si>
  <si>
    <t>ハイブリッド自動車</t>
    <rPh sb="6" eb="9">
      <t>ジドウシャ</t>
    </rPh>
    <phoneticPr fontId="3"/>
  </si>
  <si>
    <t>エアコンの設定温度(使用）を控えめにする</t>
    <rPh sb="5" eb="7">
      <t>セッテイ</t>
    </rPh>
    <rPh sb="7" eb="9">
      <t>オンド</t>
    </rPh>
    <rPh sb="10" eb="12">
      <t>シヨウ</t>
    </rPh>
    <rPh sb="14" eb="15">
      <t>ヒカ</t>
    </rPh>
    <phoneticPr fontId="3"/>
  </si>
  <si>
    <t>km
/kWh</t>
    <phoneticPr fontId="3"/>
  </si>
  <si>
    <t>kWh</t>
    <phoneticPr fontId="3"/>
  </si>
  <si>
    <r>
      <t>Nm</t>
    </r>
    <r>
      <rPr>
        <vertAlign val="superscript"/>
        <sz val="8"/>
        <rFont val="ＭＳ Ｐゴシック"/>
        <family val="3"/>
        <charset val="128"/>
      </rPr>
      <t>3</t>
    </r>
    <phoneticPr fontId="3"/>
  </si>
  <si>
    <t>km
/kWh</t>
    <phoneticPr fontId="3"/>
  </si>
  <si>
    <t>C＝B÷A×100</t>
    <phoneticPr fontId="3"/>
  </si>
  <si>
    <t>E=(B+D)
÷A×100</t>
    <phoneticPr fontId="3"/>
  </si>
  <si>
    <t>Ｃ＝B÷A
×100</t>
    <phoneticPr fontId="3"/>
  </si>
  <si>
    <t>A</t>
    <phoneticPr fontId="3"/>
  </si>
  <si>
    <t>B</t>
    <phoneticPr fontId="3"/>
  </si>
  <si>
    <t>C=[(A×B)÷100]＋A</t>
    <phoneticPr fontId="3"/>
  </si>
  <si>
    <t>廃棄物
排出量</t>
    <rPh sb="0" eb="3">
      <t>ハイキブツ</t>
    </rPh>
    <rPh sb="4" eb="6">
      <t>ハイシュツ</t>
    </rPh>
    <rPh sb="6" eb="7">
      <t>リョウ</t>
    </rPh>
    <phoneticPr fontId="3"/>
  </si>
  <si>
    <t>使用量（㎥）</t>
    <rPh sb="0" eb="3">
      <t>シヨウリョウ</t>
    </rPh>
    <phoneticPr fontId="3"/>
  </si>
  <si>
    <t>使用量（kWh）</t>
    <rPh sb="0" eb="3">
      <t>シヨウリョウ</t>
    </rPh>
    <phoneticPr fontId="3"/>
  </si>
  <si>
    <t>排出量</t>
    <rPh sb="0" eb="2">
      <t>ハイシュツ</t>
    </rPh>
    <rPh sb="2" eb="3">
      <t>リョウ</t>
    </rPh>
    <phoneticPr fontId="3"/>
  </si>
  <si>
    <t>単位</t>
    <rPh sb="0" eb="2">
      <t>タンイ</t>
    </rPh>
    <phoneticPr fontId="3"/>
  </si>
  <si>
    <t>項目</t>
    <rPh sb="0" eb="2">
      <t>コウモク</t>
    </rPh>
    <phoneticPr fontId="3"/>
  </si>
  <si>
    <t>年度</t>
    <rPh sb="0" eb="1">
      <t>ネン</t>
    </rPh>
    <rPh sb="1" eb="2">
      <t>ド</t>
    </rPh>
    <phoneticPr fontId="3"/>
  </si>
  <si>
    <t>灯油</t>
    <rPh sb="0" eb="2">
      <t>トウユ</t>
    </rPh>
    <phoneticPr fontId="1"/>
  </si>
  <si>
    <t>L</t>
  </si>
  <si>
    <t>A重油</t>
    <rPh sb="1" eb="3">
      <t>ジュウユ</t>
    </rPh>
    <phoneticPr fontId="1"/>
  </si>
  <si>
    <t>都市ガス</t>
    <rPh sb="0" eb="2">
      <t>トシ</t>
    </rPh>
    <phoneticPr fontId="1"/>
  </si>
  <si>
    <t>Nm3</t>
  </si>
  <si>
    <t>液化天然ガス(LNG)</t>
    <rPh sb="0" eb="2">
      <t>エキカ</t>
    </rPh>
    <rPh sb="2" eb="4">
      <t>テンネン</t>
    </rPh>
    <phoneticPr fontId="1"/>
  </si>
  <si>
    <t>kg</t>
  </si>
  <si>
    <t>液化石油ガス(LPG)</t>
  </si>
  <si>
    <t>ガソリン</t>
  </si>
  <si>
    <t>軽油</t>
  </si>
  <si>
    <t>(MJ/l)</t>
  </si>
  <si>
    <t>(MJ/Nm3)</t>
  </si>
  <si>
    <t>(MJ/kg)</t>
  </si>
  <si>
    <t>CO2排出量
（kg-CO2）</t>
    <rPh sb="3" eb="5">
      <t>ハイシュツ</t>
    </rPh>
    <rPh sb="5" eb="6">
      <t>リョウ</t>
    </rPh>
    <phoneticPr fontId="3"/>
  </si>
  <si>
    <t>単位発熱量
（C)</t>
    <rPh sb="0" eb="2">
      <t>タンイ</t>
    </rPh>
    <rPh sb="2" eb="4">
      <t>ハツネツ</t>
    </rPh>
    <rPh sb="4" eb="5">
      <t>リョウ</t>
    </rPh>
    <phoneticPr fontId="1"/>
  </si>
  <si>
    <t>種類</t>
    <rPh sb="0" eb="2">
      <t>シュルイ</t>
    </rPh>
    <phoneticPr fontId="3"/>
  </si>
  <si>
    <t>CO2排出係数</t>
    <rPh sb="3" eb="5">
      <t>ハイシュツ</t>
    </rPh>
    <rPh sb="5" eb="7">
      <t>ケイスウ</t>
    </rPh>
    <phoneticPr fontId="3"/>
  </si>
  <si>
    <t>(kg-CO2/kWh)</t>
    <phoneticPr fontId="3"/>
  </si>
  <si>
    <t>電力</t>
    <rPh sb="0" eb="2">
      <t>デンリョク</t>
    </rPh>
    <phoneticPr fontId="3"/>
  </si>
  <si>
    <t>(kg-CO2/m3)</t>
    <phoneticPr fontId="3"/>
  </si>
  <si>
    <t>・</t>
    <phoneticPr fontId="3"/>
  </si>
  <si>
    <t>C
O
2
排
出
量</t>
    <rPh sb="6" eb="7">
      <t>ハイ</t>
    </rPh>
    <rPh sb="8" eb="9">
      <t>デル</t>
    </rPh>
    <rPh sb="10" eb="11">
      <t>リョウ</t>
    </rPh>
    <phoneticPr fontId="3"/>
  </si>
  <si>
    <t>事業所
ガス使用量</t>
    <rPh sb="0" eb="2">
      <t>ジギョウ</t>
    </rPh>
    <rPh sb="2" eb="3">
      <t>ショ</t>
    </rPh>
    <phoneticPr fontId="3"/>
  </si>
  <si>
    <t>事業所
電力使用量</t>
    <rPh sb="0" eb="2">
      <t>ジギョウ</t>
    </rPh>
    <rPh sb="2" eb="3">
      <t>ショ</t>
    </rPh>
    <rPh sb="4" eb="6">
      <t>デンリョク</t>
    </rPh>
    <rPh sb="6" eb="9">
      <t>シヨウリョウ</t>
    </rPh>
    <phoneticPr fontId="3"/>
  </si>
  <si>
    <t>水使用量</t>
    <rPh sb="0" eb="1">
      <t>ミズ</t>
    </rPh>
    <rPh sb="1" eb="4">
      <t>シヨウリョウ</t>
    </rPh>
    <phoneticPr fontId="3"/>
  </si>
  <si>
    <t>目標</t>
    <rPh sb="0" eb="2">
      <t>モクヒョウ</t>
    </rPh>
    <phoneticPr fontId="3"/>
  </si>
  <si>
    <t>実績</t>
    <rPh sb="0" eb="2">
      <t>ジッセキ</t>
    </rPh>
    <phoneticPr fontId="3"/>
  </si>
  <si>
    <t>)</t>
    <phoneticPr fontId="3"/>
  </si>
  <si>
    <t>(</t>
    <phoneticPr fontId="3"/>
  </si>
  <si>
    <t>達成率（％）</t>
    <rPh sb="0" eb="2">
      <t>タッセイ</t>
    </rPh>
    <rPh sb="2" eb="3">
      <t>リツ</t>
    </rPh>
    <phoneticPr fontId="3"/>
  </si>
  <si>
    <t>---</t>
    <phoneticPr fontId="3"/>
  </si>
  <si>
    <t>５　電力使用量等の現状</t>
    <rPh sb="2" eb="4">
      <t>デンリョク</t>
    </rPh>
    <rPh sb="4" eb="8">
      <t>シヨウリョウナド</t>
    </rPh>
    <rPh sb="9" eb="11">
      <t>ゲンジョウ</t>
    </rPh>
    <phoneticPr fontId="3"/>
  </si>
  <si>
    <t>５　電力使用量等の現状（作成方法）</t>
    <rPh sb="2" eb="4">
      <t>デンリョク</t>
    </rPh>
    <rPh sb="4" eb="7">
      <t>シヨウリョウ</t>
    </rPh>
    <rPh sb="7" eb="8">
      <t>ナド</t>
    </rPh>
    <rPh sb="9" eb="11">
      <t>ゲンジョウ</t>
    </rPh>
    <rPh sb="12" eb="14">
      <t>サクセイ</t>
    </rPh>
    <rPh sb="14" eb="16">
      <t>ホウホウ</t>
    </rPh>
    <phoneticPr fontId="3"/>
  </si>
  <si>
    <t>ここでは自社の電力使用量、ガス使用量、</t>
    <rPh sb="4" eb="6">
      <t>ジシャ</t>
    </rPh>
    <rPh sb="7" eb="9">
      <t>デンリョク</t>
    </rPh>
    <rPh sb="9" eb="12">
      <t>シヨウリョウ</t>
    </rPh>
    <rPh sb="15" eb="18">
      <t>シヨウリョウ</t>
    </rPh>
    <phoneticPr fontId="3"/>
  </si>
  <si>
    <t>水使用量、廃棄物排出量について、実績を記入してください。</t>
    <rPh sb="0" eb="1">
      <t>ミズ</t>
    </rPh>
    <rPh sb="1" eb="4">
      <t>シヨウリョウ</t>
    </rPh>
    <rPh sb="5" eb="8">
      <t>ハイキブツ</t>
    </rPh>
    <rPh sb="8" eb="10">
      <t>ハイシュツ</t>
    </rPh>
    <rPh sb="10" eb="11">
      <t>リョウ</t>
    </rPh>
    <rPh sb="16" eb="18">
      <t>ジッセキ</t>
    </rPh>
    <rPh sb="19" eb="21">
      <t>キニュウ</t>
    </rPh>
    <phoneticPr fontId="3"/>
  </si>
  <si>
    <t>目標の値は自動的に記入されます。</t>
    <rPh sb="0" eb="2">
      <t>モクヒョウ</t>
    </rPh>
    <rPh sb="3" eb="4">
      <t>アタイ</t>
    </rPh>
    <rPh sb="5" eb="8">
      <t>ジドウテキ</t>
    </rPh>
    <rPh sb="9" eb="11">
      <t>キニュウ</t>
    </rPh>
    <phoneticPr fontId="3"/>
  </si>
  <si>
    <t>追加導入
目標台数</t>
    <rPh sb="0" eb="2">
      <t>ツイカ</t>
    </rPh>
    <rPh sb="2" eb="4">
      <t>ドウニュウ</t>
    </rPh>
    <rPh sb="5" eb="7">
      <t>モクヒョウ</t>
    </rPh>
    <rPh sb="7" eb="9">
      <t>ダイスウ</t>
    </rPh>
    <phoneticPr fontId="3"/>
  </si>
  <si>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3"/>
  </si>
  <si>
    <t>前年度
代替え実績台数</t>
    <rPh sb="0" eb="3">
      <t>ゼンネンド</t>
    </rPh>
    <rPh sb="4" eb="6">
      <t>ダイガエ</t>
    </rPh>
    <rPh sb="7" eb="9">
      <t>ジッセキ</t>
    </rPh>
    <rPh sb="9" eb="11">
      <t>ダイスウ</t>
    </rPh>
    <phoneticPr fontId="3"/>
  </si>
  <si>
    <r>
      <t xml:space="preserve">保有台数
</t>
    </r>
    <r>
      <rPr>
        <sz val="7"/>
        <rFont val="ＭＳ Ｐゴシック"/>
        <family val="3"/>
        <charset val="128"/>
      </rPr>
      <t>（低公害車等
以外の車両も
含めた全車両
の保有台数）</t>
    </r>
    <rPh sb="0" eb="2">
      <t>ホユウ</t>
    </rPh>
    <rPh sb="2" eb="4">
      <t>ダイスウ</t>
    </rPh>
    <rPh sb="6" eb="10">
      <t>テイコウガイシャ</t>
    </rPh>
    <rPh sb="10" eb="11">
      <t>トウ</t>
    </rPh>
    <rPh sb="12" eb="14">
      <t>イガイ</t>
    </rPh>
    <rPh sb="15" eb="17">
      <t>シャリョウ</t>
    </rPh>
    <rPh sb="19" eb="20">
      <t>フク</t>
    </rPh>
    <rPh sb="22" eb="23">
      <t>ゼン</t>
    </rPh>
    <rPh sb="23" eb="25">
      <t>シャリョウ</t>
    </rPh>
    <rPh sb="27" eb="29">
      <t>ホユウ</t>
    </rPh>
    <rPh sb="29" eb="31">
      <t>ダイスウ</t>
    </rPh>
    <phoneticPr fontId="3"/>
  </si>
  <si>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3"/>
  </si>
  <si>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3"/>
  </si>
  <si>
    <t>✤</t>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</si>
  <si>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</si>
  <si>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提出してください。</t>
    <rPh sb="0" eb="2">
      <t>テイシュツ</t>
    </rPh>
    <phoneticPr fontId="3"/>
  </si>
  <si>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</si>
  <si>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r>
      <t xml:space="preserve">② </t>
    </r>
    <r>
      <rPr>
        <b/>
        <sz val="12"/>
        <rFont val="HGP教科書体"/>
        <family val="1"/>
        <charset val="128"/>
      </rPr>
      <t>表１～９</t>
    </r>
    <r>
      <rPr>
        <sz val="12"/>
        <rFont val="HGP教科書体"/>
        <family val="1"/>
        <charset val="128"/>
      </rPr>
      <t>　（P.4～12）・・・</t>
    </r>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</si>
  <si>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3"/>
  </si>
  <si>
    <t>✤</t>
    <phoneticPr fontId="3"/>
  </si>
  <si>
    <t>✤</t>
    <phoneticPr fontId="3"/>
  </si>
  <si>
    <t>＊　各事業所　別々に作成</t>
    <phoneticPr fontId="3"/>
  </si>
  <si>
    <t>◎</t>
    <phoneticPr fontId="3"/>
  </si>
  <si>
    <t>前年度分
導入目標台数</t>
    <rPh sb="0" eb="3">
      <t>ゼンネンド</t>
    </rPh>
    <rPh sb="3" eb="4">
      <t>ブン</t>
    </rPh>
    <rPh sb="5" eb="7">
      <t>ドウニュウ</t>
    </rPh>
    <rPh sb="7" eb="9">
      <t>モクヒョウ</t>
    </rPh>
    <rPh sb="9" eb="11">
      <t>ダイスウ</t>
    </rPh>
    <phoneticPr fontId="3"/>
  </si>
  <si>
    <t>前年度
導入実績台数</t>
    <rPh sb="0" eb="3">
      <t>ゼンネンド</t>
    </rPh>
    <rPh sb="4" eb="6">
      <t>ドウニュウ</t>
    </rPh>
    <rPh sb="6" eb="8">
      <t>ジッセキ</t>
    </rPh>
    <rPh sb="8" eb="10">
      <t>ダイスウ</t>
    </rPh>
    <phoneticPr fontId="3"/>
  </si>
  <si>
    <t>目標達成率（ ％ ）</t>
    <rPh sb="0" eb="2">
      <t>モクヒョウ</t>
    </rPh>
    <rPh sb="2" eb="5">
      <t>タッセイリツ</t>
    </rPh>
    <phoneticPr fontId="3"/>
  </si>
  <si>
    <t>Ａ</t>
    <phoneticPr fontId="3"/>
  </si>
  <si>
    <t>Ｂ</t>
    <phoneticPr fontId="3"/>
  </si>
  <si>
    <t>Ｃ＝B÷A×100</t>
    <phoneticPr fontId="3"/>
  </si>
  <si>
    <t>～</t>
    <phoneticPr fontId="3"/>
  </si>
  <si>
    <t>月　）</t>
    <phoneticPr fontId="3"/>
  </si>
  <si>
    <t>～</t>
    <phoneticPr fontId="3"/>
  </si>
  <si>
    <t>月　）</t>
    <phoneticPr fontId="3"/>
  </si>
  <si>
    <t>(</t>
    <phoneticPr fontId="3"/>
  </si>
  <si>
    <t>）</t>
    <phoneticPr fontId="3"/>
  </si>
  <si>
    <t>車両保有台数
（事業用車のみ）</t>
    <rPh sb="0" eb="2">
      <t>シャリョウ</t>
    </rPh>
    <rPh sb="2" eb="4">
      <t>ホユウ</t>
    </rPh>
    <rPh sb="4" eb="6">
      <t>ダイスウ</t>
    </rPh>
    <phoneticPr fontId="3"/>
  </si>
  <si>
    <t>→　事業用車について、導入実績と今後の導入計画を下表に記入してください。</t>
    <rPh sb="2" eb="5">
      <t>ジギョウヨウ</t>
    </rPh>
    <rPh sb="5" eb="6">
      <t>シャ</t>
    </rPh>
    <rPh sb="11" eb="13">
      <t>ドウニュウ</t>
    </rPh>
    <rPh sb="13" eb="15">
      <t>ジッセキ</t>
    </rPh>
    <rPh sb="16" eb="18">
      <t>コンゴ</t>
    </rPh>
    <rPh sb="19" eb="21">
      <t>ドウニュウ</t>
    </rPh>
    <rPh sb="21" eb="23">
      <t>ケイカク</t>
    </rPh>
    <rPh sb="24" eb="25">
      <t>シタ</t>
    </rPh>
    <rPh sb="25" eb="26">
      <t>ヒョウ</t>
    </rPh>
    <rPh sb="27" eb="29">
      <t>キニュウ</t>
    </rPh>
    <phoneticPr fontId="3"/>
  </si>
  <si>
    <t>□</t>
    <phoneticPr fontId="3"/>
  </si>
  <si>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3"/>
  </si>
  <si>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3"/>
  </si>
  <si>
    <t>＜認証項目＞</t>
    <rPh sb="1" eb="3">
      <t>ニンショウ</t>
    </rPh>
    <rPh sb="3" eb="5">
      <t>コウモク</t>
    </rPh>
    <phoneticPr fontId="3"/>
  </si>
  <si>
    <t>A</t>
    <phoneticPr fontId="3"/>
  </si>
  <si>
    <t>B</t>
    <phoneticPr fontId="3"/>
  </si>
  <si>
    <t>C</t>
    <phoneticPr fontId="3"/>
  </si>
  <si>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</si>
  <si>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3"/>
  </si>
  <si>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3"/>
  </si>
  <si>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3"/>
  </si>
  <si>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3"/>
  </si>
  <si>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3"/>
  </si>
  <si>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3"/>
  </si>
  <si>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3"/>
  </si>
  <si>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3"/>
  </si>
  <si>
    <r>
      <t>平成10年規制適合車</t>
    </r>
    <r>
      <rPr>
        <sz val="9"/>
        <rFont val="ＭＳ Ｐゴシック"/>
        <family val="3"/>
        <charset val="128"/>
      </rPr>
      <t>(KK)</t>
    </r>
    <rPh sb="0" eb="2">
      <t>ヘイセイ</t>
    </rPh>
    <rPh sb="4" eb="5">
      <t>ネン</t>
    </rPh>
    <rPh sb="5" eb="7">
      <t>キセイ</t>
    </rPh>
    <rPh sb="7" eb="10">
      <t>テキゴウシャ</t>
    </rPh>
    <phoneticPr fontId="3"/>
  </si>
  <si>
    <r>
      <t>平成9年規制適合車</t>
    </r>
    <r>
      <rPr>
        <sz val="9"/>
        <rFont val="ＭＳ Ｐゴシック"/>
        <family val="3"/>
        <charset val="128"/>
      </rPr>
      <t>(KE,KF,KG )</t>
    </r>
    <rPh sb="0" eb="2">
      <t>ヘイセイ</t>
    </rPh>
    <rPh sb="3" eb="4">
      <t>ネン</t>
    </rPh>
    <rPh sb="4" eb="6">
      <t>キセイ</t>
    </rPh>
    <rPh sb="6" eb="9">
      <t>テキゴウシャ</t>
    </rPh>
    <phoneticPr fontId="3"/>
  </si>
  <si>
    <t>短期規制
以前</t>
    <rPh sb="0" eb="2">
      <t>タンキ</t>
    </rPh>
    <rPh sb="2" eb="4">
      <t>キセイ</t>
    </rPh>
    <rPh sb="5" eb="7">
      <t>イゼン</t>
    </rPh>
    <phoneticPr fontId="3"/>
  </si>
  <si>
    <t xml:space="preserve">※ ディーゼルハイブリッド車は除いています。 </t>
    <rPh sb="13" eb="14">
      <t>シャ</t>
    </rPh>
    <rPh sb="15" eb="16">
      <t>ノゾ</t>
    </rPh>
    <phoneticPr fontId="3"/>
  </si>
  <si>
    <t>　　あります。</t>
    <phoneticPr fontId="3"/>
  </si>
  <si>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3"/>
  </si>
  <si>
    <t>A</t>
    <phoneticPr fontId="3"/>
  </si>
  <si>
    <t>B</t>
    <phoneticPr fontId="3"/>
  </si>
  <si>
    <t>C＝B÷A×100</t>
    <phoneticPr fontId="3"/>
  </si>
  <si>
    <t>％</t>
    <phoneticPr fontId="3"/>
  </si>
  <si>
    <t>％</t>
    <phoneticPr fontId="3"/>
  </si>
  <si>
    <t>％</t>
    <phoneticPr fontId="3"/>
  </si>
  <si>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3"/>
  </si>
  <si>
    <t>E</t>
    <phoneticPr fontId="3"/>
  </si>
  <si>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3"/>
  </si>
  <si>
    <t>　　網掛けの項目（認証基準）は、すべての事業所で取り組んでいる必要がありますが、</t>
    <rPh sb="20" eb="23">
      <t>ジギョウショ</t>
    </rPh>
    <rPh sb="24" eb="25">
      <t>ト</t>
    </rPh>
    <rPh sb="26" eb="27">
      <t>ク</t>
    </rPh>
    <phoneticPr fontId="3"/>
  </si>
  <si>
    <t>　ドライブレコーダー</t>
    <phoneticPr fontId="3"/>
  </si>
  <si>
    <t>取　　組</t>
    <rPh sb="0" eb="1">
      <t>トリ</t>
    </rPh>
    <rPh sb="3" eb="4">
      <t>グミ</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</si>
  <si>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</si>
  <si>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</si>
  <si>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</si>
  <si>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</si>
  <si>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</si>
  <si>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</si>
  <si>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</si>
  <si>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</si>
  <si>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</si>
  <si>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</si>
  <si>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</si>
  <si>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</si>
  <si>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</si>
  <si>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</si>
  <si>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</si>
  <si>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</si>
  <si>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</si>
  <si>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⓪</t>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</si>
  <si>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</si>
  <si>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t>―</t>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</si>
  <si>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</si>
  <si>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</si>
  <si>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　チェック項目の内容が取組にあてはまる場合はYes欄に✓を、あてはまらない場合はNo欄に✓を、</t>
    <rPh sb="5" eb="7">
      <t>コウモク</t>
    </rPh>
    <rPh sb="8" eb="10">
      <t>ナイヨウ</t>
    </rPh>
    <rPh sb="11" eb="13">
      <t>トリクミ</t>
    </rPh>
    <rPh sb="19" eb="21">
      <t>バアイ</t>
    </rPh>
    <rPh sb="25" eb="26">
      <t>ラン</t>
    </rPh>
    <rPh sb="37" eb="39">
      <t>バアイ</t>
    </rPh>
    <rPh sb="42" eb="43">
      <t>ラン</t>
    </rPh>
    <phoneticPr fontId="3"/>
  </si>
  <si>
    <t>該当
なし</t>
    <rPh sb="0" eb="2">
      <t>ガイトウ</t>
    </rPh>
    <phoneticPr fontId="3"/>
  </si>
  <si>
    <t>認証基準</t>
    <rPh sb="0" eb="2">
      <t>ニンショウ</t>
    </rPh>
    <rPh sb="2" eb="4">
      <t>キジュン</t>
    </rPh>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</si>
  <si>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0">
      <t>カンキョウ</t>
    </rPh>
    <rPh sb="20" eb="22">
      <t>カツドウ</t>
    </rPh>
    <rPh sb="22" eb="25">
      <t>ホウコクショ</t>
    </rPh>
    <rPh sb="26" eb="27">
      <t>モチ</t>
    </rPh>
    <rPh sb="29" eb="31">
      <t>シャカイ</t>
    </rPh>
    <rPh sb="32" eb="34">
      <t>コウヒョウ</t>
    </rPh>
    <phoneticPr fontId="3"/>
  </si>
  <si>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3"/>
  </si>
  <si>
    <t>表１</t>
    <rPh sb="0" eb="1">
      <t>ヒョウ</t>
    </rPh>
    <phoneticPr fontId="3"/>
  </si>
  <si>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3"/>
  </si>
  <si>
    <t>表２</t>
    <rPh sb="0" eb="1">
      <t>ヒョウ</t>
    </rPh>
    <phoneticPr fontId="3"/>
  </si>
  <si>
    <t>エコドライブを推進するための責任者を定めている</t>
    <rPh sb="7" eb="9">
      <t>スイシン</t>
    </rPh>
    <rPh sb="14" eb="17">
      <t>セキニンシャ</t>
    </rPh>
    <rPh sb="18" eb="19">
      <t>サダ</t>
    </rPh>
    <phoneticPr fontId="3"/>
  </si>
  <si>
    <t>表3</t>
    <rPh sb="0" eb="1">
      <t>ヒョウ</t>
    </rPh>
    <phoneticPr fontId="3"/>
  </si>
  <si>
    <t>エコドライブ講習会や社内の実技講習会に、５割以上のドライバーが参加している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3"/>
  </si>
  <si>
    <t>ドライバー別に、燃費管理の結果をもとに、燃費が向上するよう指導を行っている</t>
    <rPh sb="5" eb="6">
      <t>ベツ</t>
    </rPh>
    <rPh sb="8" eb="10">
      <t>ネンピ</t>
    </rPh>
    <rPh sb="10" eb="12">
      <t>カンリ</t>
    </rPh>
    <rPh sb="13" eb="15">
      <t>ケッカ</t>
    </rPh>
    <rPh sb="20" eb="22">
      <t>ネンピ</t>
    </rPh>
    <rPh sb="23" eb="25">
      <t>コウジョウ</t>
    </rPh>
    <rPh sb="29" eb="31">
      <t>シドウ</t>
    </rPh>
    <rPh sb="32" eb="33">
      <t>オコナ</t>
    </rPh>
    <phoneticPr fontId="3"/>
  </si>
  <si>
    <t>ドライバー別に、燃費管理の結果をもとに、燃費の優れたドライバーへの表彰等を行っている</t>
    <rPh sb="5" eb="6">
      <t>ベツ</t>
    </rPh>
    <rPh sb="8" eb="10">
      <t>ネンピ</t>
    </rPh>
    <rPh sb="10" eb="12">
      <t>カンリ</t>
    </rPh>
    <rPh sb="13" eb="15">
      <t>ケッカ</t>
    </rPh>
    <rPh sb="20" eb="22">
      <t>ネンピ</t>
    </rPh>
    <rPh sb="23" eb="24">
      <t>スグ</t>
    </rPh>
    <rPh sb="33" eb="36">
      <t>ヒョウショウトウ</t>
    </rPh>
    <rPh sb="37" eb="38">
      <t>オコナ</t>
    </rPh>
    <phoneticPr fontId="3"/>
  </si>
  <si>
    <t>アイドリングストップに関する具体的な実施項目を定めている</t>
    <rPh sb="11" eb="12">
      <t>カン</t>
    </rPh>
    <rPh sb="14" eb="17">
      <t>グタイテキ</t>
    </rPh>
    <rPh sb="18" eb="20">
      <t>ジッシ</t>
    </rPh>
    <rPh sb="20" eb="22">
      <t>コウモク</t>
    </rPh>
    <rPh sb="23" eb="24">
      <t>サダ</t>
    </rPh>
    <phoneticPr fontId="3"/>
  </si>
  <si>
    <t>エコドライブを実施するための手引き（省エネ運転マニュアル等）をドライバーに配布している</t>
    <rPh sb="7" eb="9">
      <t>ジッシ</t>
    </rPh>
    <rPh sb="14" eb="16">
      <t>テビ</t>
    </rPh>
    <rPh sb="18" eb="19">
      <t>ショウ</t>
    </rPh>
    <rPh sb="21" eb="23">
      <t>ウンテン</t>
    </rPh>
    <rPh sb="28" eb="29">
      <t>トウ</t>
    </rPh>
    <rPh sb="37" eb="39">
      <t>ハイフ</t>
    </rPh>
    <phoneticPr fontId="3"/>
  </si>
  <si>
    <t>エコドライブを推進するための装置を導入するための計画を作り、計画に沿って実施している</t>
    <rPh sb="7" eb="9">
      <t>スイシン</t>
    </rPh>
    <rPh sb="14" eb="16">
      <t>ソウチ</t>
    </rPh>
    <rPh sb="17" eb="19">
      <t>ドウニュウ</t>
    </rPh>
    <rPh sb="24" eb="26">
      <t>ケイカク</t>
    </rPh>
    <rPh sb="27" eb="28">
      <t>ツク</t>
    </rPh>
    <rPh sb="30" eb="32">
      <t>ケイカク</t>
    </rPh>
    <rPh sb="33" eb="34">
      <t>ソ</t>
    </rPh>
    <rPh sb="36" eb="38">
      <t>ジッシ</t>
    </rPh>
    <phoneticPr fontId="3"/>
  </si>
  <si>
    <t>表4</t>
    <rPh sb="0" eb="1">
      <t>ヒョウ</t>
    </rPh>
    <phoneticPr fontId="3"/>
  </si>
  <si>
    <t>点検・整備の責任者を点検・整備に関する権限を明確にしたうえで、任命している</t>
    <rPh sb="0" eb="2">
      <t>テンケン</t>
    </rPh>
    <rPh sb="3" eb="5">
      <t>セイビ</t>
    </rPh>
    <rPh sb="6" eb="9">
      <t>セキニンシャ</t>
    </rPh>
    <rPh sb="10" eb="12">
      <t>テンケン</t>
    </rPh>
    <rPh sb="13" eb="15">
      <t>セイビ</t>
    </rPh>
    <rPh sb="16" eb="17">
      <t>カン</t>
    </rPh>
    <rPh sb="19" eb="21">
      <t>ケンゲン</t>
    </rPh>
    <rPh sb="22" eb="24">
      <t>メイカク</t>
    </rPh>
    <rPh sb="31" eb="33">
      <t>ニンメイ</t>
    </rPh>
    <phoneticPr fontId="3"/>
  </si>
  <si>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3"/>
  </si>
  <si>
    <t>目視により黒煙が増加してきたと判断された時には、点検・整備を実施している</t>
    <rPh sb="0" eb="2">
      <t>モクシ</t>
    </rPh>
    <rPh sb="5" eb="7">
      <t>コクエン</t>
    </rPh>
    <rPh sb="8" eb="10">
      <t>ゾウカ</t>
    </rPh>
    <rPh sb="15" eb="17">
      <t>ハンダン</t>
    </rPh>
    <rPh sb="20" eb="21">
      <t>トキ</t>
    </rPh>
    <rPh sb="24" eb="26">
      <t>テンケン</t>
    </rPh>
    <rPh sb="27" eb="29">
      <t>セイビ</t>
    </rPh>
    <rPh sb="30" eb="32">
      <t>ジッシ</t>
    </rPh>
    <phoneticPr fontId="3"/>
  </si>
  <si>
    <t>廃車・廃棄物の処理に際して、適正処理やリサイクルを適切に実施している業者に委託している</t>
    <rPh sb="0" eb="2">
      <t>ハイシャ</t>
    </rPh>
    <rPh sb="3" eb="6">
      <t>ハイキブツ</t>
    </rPh>
    <rPh sb="7" eb="9">
      <t>ショリ</t>
    </rPh>
    <rPh sb="10" eb="11">
      <t>サイ</t>
    </rPh>
    <rPh sb="14" eb="16">
      <t>テキセイ</t>
    </rPh>
    <rPh sb="16" eb="18">
      <t>ショリ</t>
    </rPh>
    <rPh sb="25" eb="27">
      <t>テキセツ</t>
    </rPh>
    <rPh sb="28" eb="30">
      <t>ジッシ</t>
    </rPh>
    <rPh sb="34" eb="36">
      <t>ギョウシャ</t>
    </rPh>
    <rPh sb="37" eb="39">
      <t>イタク</t>
    </rPh>
    <phoneticPr fontId="3"/>
  </si>
  <si>
    <t>廃梱包材の排出抑制（例：再利用可能な梱包材の利用など）について、目標を設定している</t>
    <rPh sb="0" eb="1">
      <t>ハイ</t>
    </rPh>
    <rPh sb="1" eb="3">
      <t>コンポウ</t>
    </rPh>
    <rPh sb="3" eb="4">
      <t>ザイ</t>
    </rPh>
    <rPh sb="5" eb="7">
      <t>ハイシュツ</t>
    </rPh>
    <rPh sb="7" eb="9">
      <t>ヨクセイ</t>
    </rPh>
    <rPh sb="10" eb="11">
      <t>レイ</t>
    </rPh>
    <rPh sb="12" eb="15">
      <t>サイリヨウ</t>
    </rPh>
    <rPh sb="15" eb="17">
      <t>カノウ</t>
    </rPh>
    <rPh sb="18" eb="20">
      <t>コンポウ</t>
    </rPh>
    <rPh sb="20" eb="21">
      <t>ザイ</t>
    </rPh>
    <rPh sb="22" eb="24">
      <t>リヨウ</t>
    </rPh>
    <rPh sb="32" eb="34">
      <t>モクヒョウ</t>
    </rPh>
    <rPh sb="35" eb="37">
      <t>セッテイ</t>
    </rPh>
    <phoneticPr fontId="3"/>
  </si>
  <si>
    <t>表5</t>
    <rPh sb="0" eb="1">
      <t>ヒョウ</t>
    </rPh>
    <phoneticPr fontId="3"/>
  </si>
  <si>
    <t>低公害車を導入している</t>
    <rPh sb="0" eb="3">
      <t>テイコウガイ</t>
    </rPh>
    <rPh sb="3" eb="4">
      <t>シャ</t>
    </rPh>
    <rPh sb="5" eb="7">
      <t>ドウニュウ</t>
    </rPh>
    <phoneticPr fontId="3"/>
  </si>
  <si>
    <t>表6</t>
    <rPh sb="0" eb="1">
      <t>ヒョウ</t>
    </rPh>
    <phoneticPr fontId="3"/>
  </si>
  <si>
    <t>導入計画に基づいて、低公害車の導入目標を達成している</t>
    <rPh sb="0" eb="2">
      <t>ドウニュウ</t>
    </rPh>
    <rPh sb="2" eb="4">
      <t>ケイカク</t>
    </rPh>
    <rPh sb="5" eb="6">
      <t>モト</t>
    </rPh>
    <rPh sb="10" eb="13">
      <t>テイコウガイ</t>
    </rPh>
    <rPh sb="13" eb="14">
      <t>シャ</t>
    </rPh>
    <rPh sb="15" eb="17">
      <t>ドウニュウ</t>
    </rPh>
    <rPh sb="17" eb="19">
      <t>モクヒョウ</t>
    </rPh>
    <rPh sb="20" eb="22">
      <t>タッセイ</t>
    </rPh>
    <phoneticPr fontId="3"/>
  </si>
  <si>
    <t>表7</t>
    <rPh sb="0" eb="1">
      <t>ヒョウ</t>
    </rPh>
    <phoneticPr fontId="3"/>
  </si>
  <si>
    <t>表8</t>
    <rPh sb="0" eb="1">
      <t>ヒョウ</t>
    </rPh>
    <phoneticPr fontId="3"/>
  </si>
  <si>
    <t>導入計画に基づいて、最新規制適合ディーゼル車の導入目標を達成している</t>
    <rPh sb="0" eb="2">
      <t>ドウニュウ</t>
    </rPh>
    <rPh sb="2" eb="4">
      <t>ケイカク</t>
    </rPh>
    <rPh sb="5" eb="6">
      <t>モトヅ</t>
    </rPh>
    <rPh sb="10" eb="12">
      <t>サイシン</t>
    </rPh>
    <rPh sb="12" eb="14">
      <t>キセイ</t>
    </rPh>
    <rPh sb="14" eb="16">
      <t>テキゴウ</t>
    </rPh>
    <rPh sb="21" eb="22">
      <t>シャ</t>
    </rPh>
    <rPh sb="23" eb="25">
      <t>ドウニュウ</t>
    </rPh>
    <rPh sb="25" eb="27">
      <t>モクヒョウ</t>
    </rPh>
    <rPh sb="28" eb="30">
      <t>タッセイ</t>
    </rPh>
    <phoneticPr fontId="3"/>
  </si>
  <si>
    <t>表9</t>
    <rPh sb="0" eb="1">
      <t>ヒョウ</t>
    </rPh>
    <phoneticPr fontId="3"/>
  </si>
  <si>
    <t>４．自動車の点検・整備(1/2)</t>
    <rPh sb="2" eb="4">
      <t>ジドウ</t>
    </rPh>
    <rPh sb="4" eb="5">
      <t>シャ</t>
    </rPh>
    <rPh sb="6" eb="8">
      <t>テンケン</t>
    </rPh>
    <rPh sb="9" eb="11">
      <t>セイビ</t>
    </rPh>
    <phoneticPr fontId="3"/>
  </si>
  <si>
    <t>４．自動車の点検・整備(2/2)</t>
    <rPh sb="2" eb="4">
      <t>ジドウ</t>
    </rPh>
    <rPh sb="4" eb="5">
      <t>シャ</t>
    </rPh>
    <rPh sb="6" eb="8">
      <t>テンケン</t>
    </rPh>
    <rPh sb="9" eb="11">
      <t>セイビ</t>
    </rPh>
    <phoneticPr fontId="3"/>
  </si>
  <si>
    <r>
      <t xml:space="preserve">（架装した車両がある場合のみ）
  </t>
    </r>
    <r>
      <rPr>
        <sz val="10"/>
        <rFont val="ＭＳ 明朝"/>
        <family val="1"/>
        <charset val="128"/>
      </rPr>
      <t>環境にやさしい車体であることを表す“環境基準に適合した架装物”を導入している</t>
    </r>
    <rPh sb="1" eb="3">
      <t>カソウ</t>
    </rPh>
    <rPh sb="5" eb="7">
      <t>シャリョウ</t>
    </rPh>
    <rPh sb="10" eb="12">
      <t>バアイ</t>
    </rPh>
    <rPh sb="18" eb="20">
      <t>カンキョウ</t>
    </rPh>
    <rPh sb="25" eb="27">
      <t>シャタイ</t>
    </rPh>
    <rPh sb="33" eb="34">
      <t>アラワ</t>
    </rPh>
    <rPh sb="36" eb="38">
      <t>カンキョウ</t>
    </rPh>
    <rPh sb="38" eb="40">
      <t>キジュン</t>
    </rPh>
    <rPh sb="41" eb="43">
      <t>テキゴウ</t>
    </rPh>
    <rPh sb="45" eb="47">
      <t>カソウ</t>
    </rPh>
    <rPh sb="47" eb="48">
      <t>ブツ</t>
    </rPh>
    <phoneticPr fontId="3"/>
  </si>
  <si>
    <r>
      <t xml:space="preserve">導入時期
</t>
    </r>
    <r>
      <rPr>
        <sz val="6"/>
        <rFont val="ＭＳ Ｐゴシック"/>
        <family val="3"/>
        <charset val="128"/>
      </rPr>
      <t>（いつまでに）</t>
    </r>
    <rPh sb="0" eb="2">
      <t>ドウニュウ</t>
    </rPh>
    <rPh sb="2" eb="4">
      <t>ジキ</t>
    </rPh>
    <phoneticPr fontId="3"/>
  </si>
  <si>
    <r>
      <t>低公害車等</t>
    </r>
    <r>
      <rPr>
        <sz val="8"/>
        <rFont val="ＭＳ Ｐゴシック"/>
        <family val="3"/>
        <charset val="128"/>
      </rPr>
      <t>※1</t>
    </r>
    <rPh sb="0" eb="4">
      <t>テイコウガイシャ</t>
    </rPh>
    <rPh sb="4" eb="5">
      <t>トウ</t>
    </rPh>
    <phoneticPr fontId="3"/>
  </si>
  <si>
    <r>
      <t>　　　Ⅱ　計画は策定しているが、今年度計画が0台</t>
    </r>
    <r>
      <rPr>
        <b/>
        <sz val="10"/>
        <rFont val="ＭＳ Ｐ明朝"/>
        <family val="1"/>
        <charset val="128"/>
      </rPr>
      <t>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3"/>
  </si>
  <si>
    <t>平成17年規制適合車
（AKG,BDG,NDG,PDG,CDG,DDG,ADG,ADF,他)</t>
    <rPh sb="0" eb="2">
      <t>ヘイセイ</t>
    </rPh>
    <rPh sb="4" eb="5">
      <t>ネン</t>
    </rPh>
    <rPh sb="5" eb="7">
      <t>キセイ</t>
    </rPh>
    <rPh sb="7" eb="10">
      <t>テキゴウシャ</t>
    </rPh>
    <rPh sb="44" eb="45">
      <t>ホカ</t>
    </rPh>
    <phoneticPr fontId="3"/>
  </si>
  <si>
    <r>
      <t>kg-CO</t>
    </r>
    <r>
      <rPr>
        <vertAlign val="subscript"/>
        <sz val="7"/>
        <rFont val="ＭＳ Ｐゴシック"/>
        <family val="3"/>
        <charset val="128"/>
      </rPr>
      <t>2</t>
    </r>
    <r>
      <rPr>
        <sz val="11"/>
        <rFont val="ＭＳ Ｐゴシック"/>
        <family val="3"/>
        <charset val="128"/>
      </rPr>
      <t/>
    </r>
  </si>
  <si>
    <t>新規審査申請用</t>
    <rPh sb="0" eb="2">
      <t>シンキ</t>
    </rPh>
    <rPh sb="2" eb="4">
      <t>シンサ</t>
    </rPh>
    <rPh sb="4" eb="7">
      <t>シンセイヨウ</t>
    </rPh>
    <phoneticPr fontId="3"/>
  </si>
  <si>
    <t>（初めての審査）</t>
    <phoneticPr fontId="3"/>
  </si>
  <si>
    <t>　燃料電池車（水素自動車）</t>
    <rPh sb="1" eb="3">
      <t>ネンリョウ</t>
    </rPh>
    <rPh sb="3" eb="5">
      <t>デンチ</t>
    </rPh>
    <rPh sb="5" eb="6">
      <t>シャ</t>
    </rPh>
    <rPh sb="7" eb="12">
      <t>スイソジドウシャ</t>
    </rPh>
    <phoneticPr fontId="3"/>
  </si>
  <si>
    <t>燃料電池車（水素自動車）</t>
    <rPh sb="0" eb="2">
      <t>ネンリョウ</t>
    </rPh>
    <rPh sb="2" eb="4">
      <t>デンチ</t>
    </rPh>
    <rPh sb="4" eb="5">
      <t>シャ</t>
    </rPh>
    <rPh sb="6" eb="8">
      <t>スイソ</t>
    </rPh>
    <rPh sb="8" eb="11">
      <t>ジドウシャ</t>
    </rPh>
    <phoneticPr fontId="3"/>
  </si>
  <si>
    <t>燃料電池車（水素自動車）</t>
    <rPh sb="0" eb="2">
      <t>ネンリョウ</t>
    </rPh>
    <rPh sb="2" eb="4">
      <t>デンチ</t>
    </rPh>
    <rPh sb="4" eb="5">
      <t>シャ</t>
    </rPh>
    <rPh sb="6" eb="8">
      <t>スイソ</t>
    </rPh>
    <rPh sb="8" eb="11">
      <t>ジドウシャスイソジドウシャ</t>
    </rPh>
    <phoneticPr fontId="3"/>
  </si>
  <si>
    <t>燃料電池車（水素自動車）</t>
    <rPh sb="0" eb="2">
      <t>ネンリョウ</t>
    </rPh>
    <rPh sb="2" eb="4">
      <t>デンチ</t>
    </rPh>
    <rPh sb="4" eb="5">
      <t>シャ</t>
    </rPh>
    <rPh sb="6" eb="8">
      <t>スイソ</t>
    </rPh>
    <rPh sb="8" eb="11">
      <t>ジドウシャスイソジドウシャ</t>
    </rPh>
    <phoneticPr fontId="3"/>
  </si>
  <si>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3"/>
  </si>
  <si>
    <t>点検・整備を整備事業者に依頼する時は、車両の状態を日常から把握し、
環境に対して影響のある現象について伝えている</t>
    <rPh sb="0" eb="2">
      <t>テンケン</t>
    </rPh>
    <rPh sb="3" eb="5">
      <t>セイビ</t>
    </rPh>
    <rPh sb="6" eb="8">
      <t>セイビ</t>
    </rPh>
    <rPh sb="8" eb="10">
      <t>ジギョウ</t>
    </rPh>
    <rPh sb="10" eb="11">
      <t>シャ</t>
    </rPh>
    <rPh sb="12" eb="14">
      <t>イライ</t>
    </rPh>
    <rPh sb="16" eb="17">
      <t>トキ</t>
    </rPh>
    <rPh sb="19" eb="21">
      <t>シャリョウ</t>
    </rPh>
    <rPh sb="22" eb="24">
      <t>ジョウタイ</t>
    </rPh>
    <rPh sb="25" eb="27">
      <t>ニチジョウ</t>
    </rPh>
    <rPh sb="29" eb="31">
      <t>ハアク</t>
    </rPh>
    <rPh sb="34" eb="36">
      <t>カンキョウ</t>
    </rPh>
    <rPh sb="37" eb="38">
      <t>タイ</t>
    </rPh>
    <rPh sb="40" eb="42">
      <t>エイキョウ</t>
    </rPh>
    <rPh sb="45" eb="47">
      <t>ゲンショウ</t>
    </rPh>
    <rPh sb="51" eb="52">
      <t>ツタ</t>
    </rPh>
    <phoneticPr fontId="3"/>
  </si>
  <si>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3"/>
  </si>
  <si>
    <r>
      <rPr>
        <i/>
        <sz val="10"/>
        <rFont val="ＭＳ 明朝"/>
        <family val="1"/>
        <charset val="128"/>
      </rPr>
      <t>（［</t>
    </r>
    <r>
      <rPr>
        <i/>
        <sz val="10"/>
        <rFont val="ＭＳ ゴシック"/>
        <family val="3"/>
        <charset val="128"/>
      </rPr>
      <t xml:space="preserve">後付か否かにかかわらず］排出ガス減少装置を装着している場合のみ）　
</t>
    </r>
    <r>
      <rPr>
        <sz val="10"/>
        <rFont val="ＭＳ 明朝"/>
        <family val="1"/>
        <charset val="128"/>
      </rPr>
      <t>排出ガス減少装置（DPF、酸化触媒等）が装着されている車両の黒煙測定は、
走行距離または使用期間について独自の基準を設定し、実施している</t>
    </r>
    <phoneticPr fontId="3"/>
  </si>
  <si>
    <t>　・廃バッテリーの処理に際して、適正処理やリサイクルを適切に実施している
    業者に委託している</t>
    <rPh sb="2" eb="3">
      <t>ハイ</t>
    </rPh>
    <rPh sb="9" eb="11">
      <t>ショリ</t>
    </rPh>
    <rPh sb="12" eb="13">
      <t>サイ</t>
    </rPh>
    <rPh sb="16" eb="18">
      <t>テキセイ</t>
    </rPh>
    <rPh sb="18" eb="20">
      <t>ショリ</t>
    </rPh>
    <rPh sb="27" eb="29">
      <t>テキセツ</t>
    </rPh>
    <rPh sb="30" eb="32">
      <t>ジッシ</t>
    </rPh>
    <rPh sb="41" eb="43">
      <t>ギョウシャ</t>
    </rPh>
    <rPh sb="44" eb="46">
      <t>イタク</t>
    </rPh>
    <phoneticPr fontId="3"/>
  </si>
  <si>
    <t>ドライバーに対して、エコドライブに関する基礎的な知識について、
５項目以上の教育・指導を行っている</t>
    <rPh sb="6" eb="7">
      <t>タイ</t>
    </rPh>
    <rPh sb="17" eb="18">
      <t>カン</t>
    </rPh>
    <rPh sb="20" eb="23">
      <t>キソテキ</t>
    </rPh>
    <rPh sb="24" eb="26">
      <t>チシキ</t>
    </rPh>
    <rPh sb="33" eb="35">
      <t>コウモク</t>
    </rPh>
    <rPh sb="35" eb="37">
      <t>イジョウ</t>
    </rPh>
    <rPh sb="38" eb="40">
      <t>キョウイク</t>
    </rPh>
    <rPh sb="41" eb="43">
      <t>シドウ</t>
    </rPh>
    <rPh sb="44" eb="45">
      <t>オコナ</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</si>
  <si>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3"/>
  </si>
  <si>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必ず、該当する表に記入して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</si>
  <si>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</si>
  <si>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t>　該当しない場合は該当なし欄に✓を記入してください。</t>
    <rPh sb="1" eb="3">
      <t>ガイトウ</t>
    </rPh>
    <rPh sb="6" eb="8">
      <t>バアイ</t>
    </rPh>
    <rPh sb="9" eb="11">
      <t>ガイトウ</t>
    </rPh>
    <rPh sb="13" eb="14">
      <t>ラン</t>
    </rPh>
    <rPh sb="17" eb="19">
      <t>キニュウ</t>
    </rPh>
    <phoneticPr fontId="3"/>
  </si>
  <si>
    <r>
      <t>平成28,30年
規制適合車(※2以外)</t>
    </r>
    <r>
      <rPr>
        <vertAlign val="superscript"/>
        <sz val="9"/>
        <rFont val="ＭＳ Ｐゴシック"/>
        <family val="3"/>
        <charset val="128"/>
      </rPr>
      <t>※3</t>
    </r>
    <rPh sb="0" eb="2">
      <t>ヘイセイ</t>
    </rPh>
    <rPh sb="7" eb="8">
      <t>ネン</t>
    </rPh>
    <rPh sb="9" eb="11">
      <t>キセイ</t>
    </rPh>
    <rPh sb="11" eb="13">
      <t>テキゴウ</t>
    </rPh>
    <rPh sb="13" eb="14">
      <t>シャ</t>
    </rPh>
    <rPh sb="17" eb="19">
      <t>イガイ</t>
    </rPh>
    <phoneticPr fontId="3"/>
  </si>
  <si>
    <r>
      <t>平成28,30年規制適合車(※2以外)</t>
    </r>
    <r>
      <rPr>
        <vertAlign val="superscript"/>
        <sz val="9"/>
        <rFont val="ＭＳ Ｐゴシック"/>
        <family val="3"/>
        <charset val="128"/>
      </rPr>
      <t>※3</t>
    </r>
    <rPh sb="0" eb="2">
      <t>ヘイセイ</t>
    </rPh>
    <rPh sb="7" eb="8">
      <t>ネン</t>
    </rPh>
    <rPh sb="8" eb="10">
      <t>キセイ</t>
    </rPh>
    <rPh sb="10" eb="12">
      <t>テキゴウ</t>
    </rPh>
    <rPh sb="12" eb="13">
      <t>シャ</t>
    </rPh>
    <rPh sb="16" eb="18">
      <t>イガイ</t>
    </rPh>
    <phoneticPr fontId="3"/>
  </si>
  <si>
    <t>　　⑪⑫⑭⑯⑰がNOx・PM法非適合車(規制対象車)です。ただし、型式によってはNOx・PM法適合車（規制対象外）が</t>
    <rPh sb="33" eb="35">
      <t>カタシキ</t>
    </rPh>
    <phoneticPr fontId="3"/>
  </si>
  <si>
    <r>
      <t>　　</t>
    </r>
    <r>
      <rPr>
        <i/>
        <u/>
        <sz val="11"/>
        <rFont val="ＭＳ Ｐ明朝"/>
        <family val="1"/>
        <charset val="128"/>
      </rPr>
      <t>記入上の注意</t>
    </r>
    <r>
      <rPr>
        <u/>
        <sz val="11"/>
        <rFont val="ＭＳ Ｐ明朝"/>
        <family val="1"/>
        <charset val="128"/>
      </rPr>
      <t>：</t>
    </r>
    <rPh sb="2" eb="4">
      <t>キニュウ</t>
    </rPh>
    <rPh sb="4" eb="5">
      <t>ジョウ</t>
    </rPh>
    <rPh sb="6" eb="8">
      <t>チュウイ</t>
    </rPh>
    <phoneticPr fontId="3"/>
  </si>
  <si>
    <t>　　　　前年度分代替え目標台数[A列]、代替え実績台数[B列]ともに、代替え（減車、廃車等）前の車両の</t>
    <rPh sb="4" eb="7">
      <t>ゼンネンド</t>
    </rPh>
    <rPh sb="7" eb="8">
      <t>ブン</t>
    </rPh>
    <rPh sb="8" eb="10">
      <t>ダイガエ</t>
    </rPh>
    <rPh sb="11" eb="13">
      <t>モクヒョウ</t>
    </rPh>
    <rPh sb="13" eb="15">
      <t>ダイスウ</t>
    </rPh>
    <rPh sb="17" eb="18">
      <t>レツ</t>
    </rPh>
    <rPh sb="20" eb="22">
      <t>ダイガエ</t>
    </rPh>
    <rPh sb="23" eb="25">
      <t>ジッセキ</t>
    </rPh>
    <rPh sb="25" eb="27">
      <t>ダイスウ</t>
    </rPh>
    <rPh sb="29" eb="30">
      <t>レツ</t>
    </rPh>
    <rPh sb="35" eb="37">
      <t>ダイタイ</t>
    </rPh>
    <rPh sb="44" eb="45">
      <t>トウ</t>
    </rPh>
    <rPh sb="46" eb="47">
      <t>マエ</t>
    </rPh>
    <rPh sb="48" eb="50">
      <t>シャリョウ</t>
    </rPh>
    <phoneticPr fontId="3"/>
  </si>
  <si>
    <t>　　　　型式欄に台数を記入してください。</t>
    <rPh sb="6" eb="7">
      <t>ラン</t>
    </rPh>
    <rPh sb="8" eb="10">
      <t>ダイスウ</t>
    </rPh>
    <rPh sb="11" eb="13">
      <t>キニュウ</t>
    </rPh>
    <phoneticPr fontId="3"/>
  </si>
  <si>
    <r>
      <t>最大積載量</t>
    </r>
    <r>
      <rPr>
        <sz val="9"/>
        <rFont val="ＭＳ Ｐゴシック"/>
        <family val="3"/>
        <charset val="128"/>
      </rPr>
      <t xml:space="preserve"> </t>
    </r>
    <r>
      <rPr>
        <sz val="9"/>
        <rFont val="Arial"/>
        <family val="2"/>
      </rPr>
      <t>1</t>
    </r>
    <r>
      <rPr>
        <sz val="8"/>
        <rFont val="ＭＳ Ｐゴシック"/>
        <family val="3"/>
        <charset val="128"/>
      </rPr>
      <t>ｔ未満</t>
    </r>
    <rPh sb="0" eb="2">
      <t>サイダイ</t>
    </rPh>
    <rPh sb="2" eb="5">
      <t>セキサイリョウ</t>
    </rPh>
    <rPh sb="8" eb="10">
      <t>ミマン</t>
    </rPh>
    <phoneticPr fontId="3"/>
  </si>
  <si>
    <r>
      <t>最大積載量</t>
    </r>
    <r>
      <rPr>
        <sz val="9"/>
        <rFont val="ＭＳ Ｐゴシック"/>
        <family val="3"/>
        <charset val="128"/>
      </rPr>
      <t xml:space="preserve"> </t>
    </r>
    <r>
      <rPr>
        <sz val="9"/>
        <rFont val="Arial"/>
        <family val="2"/>
      </rPr>
      <t>1</t>
    </r>
    <r>
      <rPr>
        <sz val="8"/>
        <rFont val="ＭＳ Ｐゴシック"/>
        <family val="3"/>
        <charset val="128"/>
      </rPr>
      <t>ｔ以上</t>
    </r>
    <r>
      <rPr>
        <sz val="9"/>
        <rFont val="ＭＳ Ｐゴシック"/>
        <family val="3"/>
        <charset val="128"/>
      </rPr>
      <t xml:space="preserve"> </t>
    </r>
    <r>
      <rPr>
        <sz val="9"/>
        <rFont val="Arial"/>
        <family val="2"/>
      </rPr>
      <t>2</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</si>
  <si>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10"/>
        <rFont val="ＭＳ Ｐゴシック"/>
        <family val="3"/>
        <charset val="128"/>
      </rPr>
      <t xml:space="preserve"> </t>
    </r>
    <r>
      <rPr>
        <sz val="9"/>
        <rFont val="Arial"/>
        <family val="2"/>
      </rPr>
      <t>2</t>
    </r>
    <r>
      <rPr>
        <sz val="8"/>
        <rFont val="ＭＳ Ｐゴシック"/>
        <family val="3"/>
        <charset val="128"/>
      </rPr>
      <t>ｔ以上</t>
    </r>
    <r>
      <rPr>
        <sz val="10"/>
        <rFont val="ＭＳ Ｐゴシック"/>
        <family val="3"/>
        <charset val="128"/>
      </rPr>
      <t xml:space="preserve"> </t>
    </r>
    <r>
      <rPr>
        <sz val="9"/>
        <rFont val="Arial"/>
        <family val="2"/>
      </rPr>
      <t>4</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</si>
  <si>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10"/>
        <rFont val="ＭＳ Ｐゴシック"/>
        <family val="3"/>
        <charset val="128"/>
      </rPr>
      <t xml:space="preserve"> </t>
    </r>
    <r>
      <rPr>
        <sz val="9"/>
        <rFont val="Arial"/>
        <family val="2"/>
      </rPr>
      <t>4</t>
    </r>
    <r>
      <rPr>
        <sz val="8"/>
        <rFont val="ＭＳ Ｐゴシック"/>
        <family val="3"/>
        <charset val="128"/>
      </rPr>
      <t>ｔ以上</t>
    </r>
    <r>
      <rPr>
        <sz val="10"/>
        <rFont val="ＭＳ Ｐゴシック"/>
        <family val="3"/>
        <charset val="128"/>
      </rPr>
      <t xml:space="preserve"> </t>
    </r>
    <r>
      <rPr>
        <sz val="9"/>
        <rFont val="Arial"/>
        <family val="2"/>
      </rPr>
      <t>6</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</si>
  <si>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ＭＳ Ｐゴシック"/>
        <family val="3"/>
        <charset val="128"/>
      </rPr>
      <t xml:space="preserve"> </t>
    </r>
    <r>
      <rPr>
        <sz val="9"/>
        <rFont val="Arial"/>
        <family val="2"/>
      </rPr>
      <t>6</t>
    </r>
    <r>
      <rPr>
        <sz val="8"/>
        <rFont val="ＭＳ Ｐゴシック"/>
        <family val="3"/>
        <charset val="128"/>
      </rPr>
      <t>ｔ以上</t>
    </r>
    <r>
      <rPr>
        <sz val="10"/>
        <rFont val="ＭＳ Ｐゴシック"/>
        <family val="3"/>
        <charset val="128"/>
      </rPr>
      <t xml:space="preserve"> </t>
    </r>
    <r>
      <rPr>
        <sz val="9"/>
        <rFont val="Arial"/>
        <family val="2"/>
      </rPr>
      <t>8</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</si>
  <si>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ＭＳ Ｐゴシック"/>
        <family val="3"/>
        <charset val="128"/>
      </rPr>
      <t xml:space="preserve"> </t>
    </r>
    <r>
      <rPr>
        <sz val="9"/>
        <rFont val="Arial"/>
        <family val="2"/>
      </rPr>
      <t>8</t>
    </r>
    <r>
      <rPr>
        <sz val="8"/>
        <rFont val="ＭＳ Ｐゴシック"/>
        <family val="3"/>
        <charset val="128"/>
      </rPr>
      <t>ｔ以上</t>
    </r>
    <r>
      <rPr>
        <sz val="9"/>
        <rFont val="Arial"/>
        <family val="2"/>
      </rPr>
      <t>10</t>
    </r>
    <r>
      <rPr>
        <sz val="8"/>
        <rFont val="ＭＳ Ｐゴシック"/>
        <family val="3"/>
        <charset val="128"/>
      </rPr>
      <t>ｔ未満</t>
    </r>
    <rPh sb="0" eb="2">
      <t>サイダイ</t>
    </rPh>
    <rPh sb="2" eb="5">
      <t>セキサイリョウ</t>
    </rPh>
    <rPh sb="8" eb="10">
      <t>イジョウ</t>
    </rPh>
    <rPh sb="12" eb="14">
      <t>ミマン</t>
    </rPh>
    <phoneticPr fontId="3"/>
  </si>
  <si>
    <r>
      <t>最大積載量</t>
    </r>
    <r>
      <rPr>
        <sz val="9"/>
        <rFont val="Arial"/>
        <family val="2"/>
      </rPr>
      <t>10</t>
    </r>
    <r>
      <rPr>
        <sz val="8"/>
        <rFont val="ＭＳ Ｐゴシック"/>
        <family val="3"/>
        <charset val="128"/>
      </rPr>
      <t>ｔ以上</t>
    </r>
    <r>
      <rPr>
        <sz val="9"/>
        <rFont val="Arial"/>
        <family val="2"/>
      </rPr>
      <t>12</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</si>
  <si>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8"/>
        <rFont val="ＭＳ Ｐゴシック"/>
        <family val="3"/>
        <charset val="128"/>
      </rPr>
      <t>ｔ以上</t>
    </r>
    <r>
      <rPr>
        <sz val="9"/>
        <rFont val="Arial"/>
        <family val="2"/>
      </rPr>
      <t>17</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</si>
  <si>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8"/>
        <rFont val="ＭＳ Ｐゴシック"/>
        <family val="3"/>
        <charset val="128"/>
      </rPr>
      <t>ｔ以上</t>
    </r>
    <rPh sb="0" eb="2">
      <t>サイダイ</t>
    </rPh>
    <rPh sb="2" eb="5">
      <t>セキサイリョウ</t>
    </rPh>
    <rPh sb="8" eb="10">
      <t>イジョウ</t>
    </rPh>
    <phoneticPr fontId="3"/>
  </si>
  <si>
    <r>
      <t xml:space="preserve">最大積載量 </t>
    </r>
    <r>
      <rPr>
        <sz val="9"/>
        <rFont val="Arial"/>
        <family val="2"/>
      </rPr>
      <t>1</t>
    </r>
    <r>
      <rPr>
        <sz val="9"/>
        <rFont val="ＭＳ Ｐゴシック"/>
        <family val="3"/>
        <charset val="128"/>
      </rPr>
      <t>ｔ未満</t>
    </r>
    <rPh sb="0" eb="2">
      <t>サイダイ</t>
    </rPh>
    <rPh sb="2" eb="5">
      <t>セキサイリョウ</t>
    </rPh>
    <rPh sb="8" eb="10">
      <t>ミマン</t>
    </rPh>
    <phoneticPr fontId="3"/>
  </si>
  <si>
    <r>
      <t xml:space="preserve">最大積載量 </t>
    </r>
    <r>
      <rPr>
        <sz val="9"/>
        <rFont val="Arial"/>
        <family val="2"/>
      </rPr>
      <t>1</t>
    </r>
    <r>
      <rPr>
        <sz val="9"/>
        <rFont val="ＭＳ Ｐゴシック"/>
        <family val="3"/>
        <charset val="128"/>
      </rPr>
      <t xml:space="preserve">ｔ以上 </t>
    </r>
    <r>
      <rPr>
        <sz val="9"/>
        <rFont val="Arial"/>
        <family val="2"/>
      </rPr>
      <t>2</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</si>
  <si>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2</t>
    </r>
    <r>
      <rPr>
        <sz val="9"/>
        <rFont val="ＭＳ Ｐゴシック"/>
        <family val="3"/>
        <charset val="128"/>
      </rPr>
      <t xml:space="preserve">ｔ以上 </t>
    </r>
    <r>
      <rPr>
        <sz val="9"/>
        <rFont val="Arial"/>
        <family val="2"/>
      </rPr>
      <t>4</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</si>
  <si>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4</t>
    </r>
    <r>
      <rPr>
        <sz val="9"/>
        <rFont val="ＭＳ Ｐゴシック"/>
        <family val="3"/>
        <charset val="128"/>
      </rPr>
      <t xml:space="preserve">ｔ以上 </t>
    </r>
    <r>
      <rPr>
        <sz val="9"/>
        <rFont val="Arial"/>
        <family val="2"/>
      </rPr>
      <t>6</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</si>
  <si>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6</t>
    </r>
    <r>
      <rPr>
        <sz val="9"/>
        <rFont val="ＭＳ Ｐゴシック"/>
        <family val="3"/>
        <charset val="128"/>
      </rPr>
      <t xml:space="preserve">ｔ以上 </t>
    </r>
    <r>
      <rPr>
        <sz val="9"/>
        <rFont val="Arial"/>
        <family val="2"/>
      </rPr>
      <t>8</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</si>
  <si>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8</t>
    </r>
    <r>
      <rPr>
        <sz val="9"/>
        <rFont val="ＭＳ Ｐゴシック"/>
        <family val="3"/>
        <charset val="128"/>
      </rPr>
      <t>ｔ以上</t>
    </r>
    <r>
      <rPr>
        <sz val="9"/>
        <rFont val="Arial"/>
        <family val="2"/>
      </rPr>
      <t>10</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</si>
  <si>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10</t>
    </r>
    <r>
      <rPr>
        <sz val="9"/>
        <rFont val="ＭＳ Ｐゴシック"/>
        <family val="3"/>
        <charset val="128"/>
      </rPr>
      <t>ｔ以上</t>
    </r>
    <r>
      <rPr>
        <sz val="9"/>
        <rFont val="Arial"/>
        <family val="2"/>
      </rPr>
      <t>12</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</si>
  <si>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9"/>
        <rFont val="ＭＳ Ｐゴシック"/>
        <family val="3"/>
        <charset val="128"/>
      </rPr>
      <t>ｔ以上</t>
    </r>
    <r>
      <rPr>
        <sz val="9"/>
        <rFont val="Arial"/>
        <family val="2"/>
      </rPr>
      <t>17</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</si>
  <si>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9"/>
        <rFont val="ＭＳ Ｐゴシック"/>
        <family val="3"/>
        <charset val="128"/>
      </rPr>
      <t>ｔ以上</t>
    </r>
    <rPh sb="0" eb="2">
      <t>サイダイ</t>
    </rPh>
    <rPh sb="2" eb="5">
      <t>セキサイリョウ</t>
    </rPh>
    <rPh sb="8" eb="10">
      <t>イジョウ</t>
    </rPh>
    <phoneticPr fontId="3"/>
  </si>
  <si>
    <t>表</t>
    <rPh sb="0" eb="1">
      <t>ヒョウ</t>
    </rPh>
    <phoneticPr fontId="3"/>
  </si>
  <si>
    <t>燃費に関する定量的な目標を達成するため、エコドライブを効果的に進めるための計画を
策定している</t>
    <rPh sb="0" eb="2">
      <t>ネンピ</t>
    </rPh>
    <rPh sb="3" eb="4">
      <t>カン</t>
    </rPh>
    <rPh sb="6" eb="8">
      <t>テイリョウ</t>
    </rPh>
    <rPh sb="8" eb="9">
      <t>テキ</t>
    </rPh>
    <rPh sb="10" eb="12">
      <t>モクヒョウ</t>
    </rPh>
    <rPh sb="13" eb="15">
      <t>タッセイ</t>
    </rPh>
    <rPh sb="27" eb="30">
      <t>コウカテキ</t>
    </rPh>
    <rPh sb="31" eb="32">
      <t>スス</t>
    </rPh>
    <rPh sb="37" eb="39">
      <t>ケイカク</t>
    </rPh>
    <rPh sb="41" eb="43">
      <t>サクテイ</t>
    </rPh>
    <phoneticPr fontId="3"/>
  </si>
  <si>
    <t>エコドライブを推進するための装置を導入した結果を確認し、エコドライブの実施に役立てている</t>
    <rPh sb="7" eb="9">
      <t>スイシン</t>
    </rPh>
    <rPh sb="14" eb="16">
      <t>ソウチ</t>
    </rPh>
    <rPh sb="17" eb="19">
      <t>ドウニュウ</t>
    </rPh>
    <rPh sb="21" eb="23">
      <t>ケッカ</t>
    </rPh>
    <rPh sb="24" eb="26">
      <t>カクニン</t>
    </rPh>
    <rPh sb="35" eb="37">
      <t>ジッシ</t>
    </rPh>
    <rPh sb="38" eb="40">
      <t>ヤクダ</t>
    </rPh>
    <phoneticPr fontId="3"/>
  </si>
  <si>
    <t>点検・整備は、明示された実施計画をもとに行い、その結果を把握し、記録として残している</t>
    <rPh sb="0" eb="2">
      <t>テンケン</t>
    </rPh>
    <rPh sb="3" eb="5">
      <t>セイビ</t>
    </rPh>
    <rPh sb="7" eb="9">
      <t>メイジ</t>
    </rPh>
    <rPh sb="12" eb="14">
      <t>ジッシ</t>
    </rPh>
    <rPh sb="14" eb="16">
      <t>ケイカク</t>
    </rPh>
    <rPh sb="20" eb="21">
      <t>オコナ</t>
    </rPh>
    <rPh sb="25" eb="27">
      <t>ケッカ</t>
    </rPh>
    <rPh sb="28" eb="30">
      <t>ハアク</t>
    </rPh>
    <rPh sb="32" eb="34">
      <t>キロク</t>
    </rPh>
    <rPh sb="37" eb="38">
      <t>ノコ</t>
    </rPh>
    <phoneticPr fontId="3"/>
  </si>
  <si>
    <t>点検・整備の結果をもとに、点検・整備体制や取組内容について見直しを行う仕組みを設けている</t>
    <rPh sb="0" eb="2">
      <t>テンケン</t>
    </rPh>
    <rPh sb="3" eb="5">
      <t>セイビ</t>
    </rPh>
    <rPh sb="6" eb="8">
      <t>ケッカ</t>
    </rPh>
    <rPh sb="13" eb="15">
      <t>テンケン</t>
    </rPh>
    <rPh sb="16" eb="18">
      <t>セイビ</t>
    </rPh>
    <rPh sb="18" eb="20">
      <t>タイセイ</t>
    </rPh>
    <rPh sb="21" eb="23">
      <t>トリクミ</t>
    </rPh>
    <rPh sb="23" eb="25">
      <t>ナイヨウ</t>
    </rPh>
    <rPh sb="29" eb="31">
      <t>ミナオ</t>
    </rPh>
    <rPh sb="33" eb="34">
      <t>オコナ</t>
    </rPh>
    <rPh sb="35" eb="37">
      <t>シク</t>
    </rPh>
    <rPh sb="39" eb="40">
      <t>モウ</t>
    </rPh>
    <phoneticPr fontId="3"/>
  </si>
  <si>
    <t>　・タイヤの空気圧の点検・調整は、独自の点検期間を設定し、空気圧の測定をもとに実施している</t>
    <rPh sb="6" eb="9">
      <t>クウキアツ</t>
    </rPh>
    <rPh sb="10" eb="12">
      <t>テンケン</t>
    </rPh>
    <rPh sb="13" eb="15">
      <t>チョウセイ</t>
    </rPh>
    <rPh sb="20" eb="22">
      <t>テンケン</t>
    </rPh>
    <rPh sb="22" eb="24">
      <t>キカン</t>
    </rPh>
    <rPh sb="29" eb="32">
      <t>クウキアツ</t>
    </rPh>
    <rPh sb="33" eb="35">
      <t>ソクテイ</t>
    </rPh>
    <phoneticPr fontId="3"/>
  </si>
  <si>
    <t>　・トランスミッションオイルの交換は、走行距離について独自の基準を設定し、実施している</t>
    <rPh sb="15" eb="17">
      <t>コウカン</t>
    </rPh>
    <phoneticPr fontId="3"/>
  </si>
  <si>
    <r>
      <t>廃棄物の発生抑制</t>
    </r>
    <r>
      <rPr>
        <sz val="9.5"/>
        <rFont val="ＭＳ 明朝"/>
        <family val="1"/>
        <charset val="128"/>
      </rPr>
      <t>（発生量削減</t>
    </r>
    <r>
      <rPr>
        <sz val="10"/>
        <rFont val="ＭＳ 明朝"/>
        <family val="1"/>
        <charset val="128"/>
      </rPr>
      <t>）、再使用</t>
    </r>
    <r>
      <rPr>
        <sz val="9.5"/>
        <rFont val="ＭＳ 明朝"/>
        <family val="1"/>
        <charset val="128"/>
      </rPr>
      <t>（繰り返し利用）</t>
    </r>
    <r>
      <rPr>
        <sz val="10"/>
        <rFont val="ＭＳ 明朝"/>
        <family val="1"/>
        <charset val="128"/>
      </rPr>
      <t>、リサイクル</t>
    </r>
    <r>
      <rPr>
        <sz val="9.5"/>
        <rFont val="ＭＳ 明朝"/>
        <family val="1"/>
        <charset val="128"/>
      </rPr>
      <t>（再生利用＝再資源化）</t>
    </r>
    <r>
      <rPr>
        <sz val="10"/>
        <rFont val="ＭＳ 明朝"/>
        <family val="1"/>
        <charset val="128"/>
      </rPr>
      <t xml:space="preserve">
及び適正処理の推進について従業員に対して指導を行っている</t>
    </r>
    <rPh sb="49" eb="51">
      <t>ショリ</t>
    </rPh>
    <rPh sb="52" eb="54">
      <t>スイシン</t>
    </rPh>
    <phoneticPr fontId="3"/>
  </si>
  <si>
    <t>－</t>
  </si>
  <si>
    <t>改善率
（ ％ ）</t>
    <rPh sb="0" eb="2">
      <t>カイゼン</t>
    </rPh>
    <rPh sb="2" eb="3">
      <t>リツ</t>
    </rPh>
    <phoneticPr fontId="3"/>
  </si>
  <si>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3"/>
  </si>
  <si>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3"/>
  </si>
  <si>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3"/>
  </si>
  <si>
    <t>　　　　Ⅲ　[Ｂ列]の「―」は、規制適合車です。</t>
    <rPh sb="8" eb="9">
      <t>レツ</t>
    </rPh>
    <rPh sb="16" eb="18">
      <t>キセイ</t>
    </rPh>
    <rPh sb="18" eb="20">
      <t>テキゴウ</t>
    </rPh>
    <rPh sb="20" eb="21">
      <t>シャ</t>
    </rPh>
    <phoneticPr fontId="3"/>
  </si>
  <si>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3"/>
  </si>
  <si>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3"/>
  </si>
  <si>
    <t>km</t>
  </si>
  <si>
    <t>条例に定める運行規制の対象となる車両の台数を把握している。[レベル２]＜認証項目＞</t>
    <phoneticPr fontId="3"/>
  </si>
  <si>
    <r>
      <t>Ⅰ　下表</t>
    </r>
    <r>
      <rPr>
        <b/>
        <u/>
        <sz val="11"/>
        <rFont val="ＭＳ Ｐ明朝"/>
        <family val="1"/>
        <charset val="128"/>
      </rPr>
      <t>[Ａ列]には、[Ｂ，Ｃ，Ｄ]列の規制対象地域を運行する車両</t>
    </r>
    <r>
      <rPr>
        <sz val="11"/>
        <rFont val="ＭＳ Ｐ明朝"/>
        <family val="1"/>
        <charset val="128"/>
      </rPr>
      <t>の台数を記入してください。</t>
    </r>
    <rPh sb="2" eb="4">
      <t>カヒョウ</t>
    </rPh>
    <rPh sb="6" eb="7">
      <t>レツ</t>
    </rPh>
    <rPh sb="18" eb="19">
      <t>レツ</t>
    </rPh>
    <rPh sb="20" eb="22">
      <t>キセイ</t>
    </rPh>
    <rPh sb="22" eb="24">
      <t>タイショウ</t>
    </rPh>
    <rPh sb="24" eb="26">
      <t>チイキ</t>
    </rPh>
    <rPh sb="27" eb="29">
      <t>ウンコウ</t>
    </rPh>
    <rPh sb="31" eb="33">
      <t>シャリョウ</t>
    </rPh>
    <rPh sb="34" eb="36">
      <t>ダイスウ</t>
    </rPh>
    <phoneticPr fontId="3"/>
  </si>
  <si>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3"/>
  </si>
  <si>
    <t>Ⅱ　下表[Ｂ，Ｃ，Ｄ]列の地域を運行する場合にチェックしてください。</t>
    <rPh sb="2" eb="4">
      <t>カヒョウ</t>
    </rPh>
    <rPh sb="11" eb="12">
      <t>レツ</t>
    </rPh>
    <rPh sb="13" eb="15">
      <t>チイキ</t>
    </rPh>
    <rPh sb="16" eb="18">
      <t>ウンコウ</t>
    </rPh>
    <rPh sb="20" eb="22">
      <t>バアイ</t>
    </rPh>
    <phoneticPr fontId="3"/>
  </si>
  <si>
    <r>
      <rPr>
        <b/>
        <sz val="9.5"/>
        <rFont val="ＭＳ Ｐゴシック"/>
        <family val="3"/>
        <charset val="128"/>
      </rPr>
      <t>各条例で規制している</t>
    </r>
    <r>
      <rPr>
        <b/>
        <sz val="10"/>
        <rFont val="ＭＳ Ｐゴシック"/>
        <family val="3"/>
        <charset val="128"/>
      </rPr>
      <t xml:space="preserve">
地域を運行する
車両台数</t>
    </r>
    <rPh sb="0" eb="1">
      <t>カク</t>
    </rPh>
    <rPh sb="1" eb="3">
      <t>ジョウレイ</t>
    </rPh>
    <rPh sb="4" eb="6">
      <t>キセイ</t>
    </rPh>
    <rPh sb="11" eb="13">
      <t>チイキ</t>
    </rPh>
    <rPh sb="14" eb="16">
      <t>ウンコウ</t>
    </rPh>
    <rPh sb="19" eb="21">
      <t>シャリョウ</t>
    </rPh>
    <rPh sb="21" eb="23">
      <t>ダイスウ</t>
    </rPh>
    <phoneticPr fontId="3"/>
  </si>
  <si>
    <t>※</t>
    <phoneticPr fontId="3"/>
  </si>
  <si>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3"/>
  </si>
  <si>
    <t>平成21,22年規制適合車
(低燃費かつ低排出ガス認定車)
(TKG,TPG,TRG,QKG,QPG,QRG,QKF,QTG,他)</t>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</si>
  <si>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t>環　境　目　標</t>
    <rPh sb="0" eb="1">
      <t>ワ</t>
    </rPh>
    <rPh sb="2" eb="3">
      <t>サカイ</t>
    </rPh>
    <rPh sb="4" eb="5">
      <t>メ</t>
    </rPh>
    <rPh sb="6" eb="7">
      <t>シルベ</t>
    </rPh>
    <phoneticPr fontId="3"/>
  </si>
  <si>
    <t>会社名</t>
    <rPh sb="0" eb="3">
      <t>カイシャメイ</t>
    </rPh>
    <phoneticPr fontId="3"/>
  </si>
  <si>
    <t>営業所名</t>
    <rPh sb="0" eb="3">
      <t>エイギョウショ</t>
    </rPh>
    <rPh sb="3" eb="4">
      <t>メイ</t>
    </rPh>
    <phoneticPr fontId="3"/>
  </si>
  <si>
    <t>月　</t>
    <phoneticPr fontId="3"/>
  </si>
  <si>
    <t>燃費目標</t>
    <rPh sb="0" eb="2">
      <t>ネンピ</t>
    </rPh>
    <rPh sb="2" eb="4">
      <t>モクヒョウ</t>
    </rPh>
    <phoneticPr fontId="3"/>
  </si>
  <si>
    <t>燃費実績</t>
    <rPh sb="0" eb="2">
      <t>ネンピ</t>
    </rPh>
    <rPh sb="2" eb="4">
      <t>ジッセキ</t>
    </rPh>
    <phoneticPr fontId="3"/>
  </si>
  <si>
    <t>燃費の改善率</t>
    <rPh sb="0" eb="2">
      <t>ネンピ</t>
    </rPh>
    <rPh sb="3" eb="5">
      <t>カイゼン</t>
    </rPh>
    <rPh sb="5" eb="6">
      <t>リツ</t>
    </rPh>
    <phoneticPr fontId="3"/>
  </si>
  <si>
    <t>燃費目標</t>
    <rPh sb="0" eb="2">
      <t>ネ</t>
    </rPh>
    <rPh sb="2" eb="4">
      <t>モクヒョウ</t>
    </rPh>
    <phoneticPr fontId="3"/>
  </si>
  <si>
    <t>小型・普通貨物自動車　</t>
    <rPh sb="0" eb="2">
      <t>コガタ</t>
    </rPh>
    <rPh sb="3" eb="5">
      <t>フツウ</t>
    </rPh>
    <rPh sb="5" eb="7">
      <t>カモツ</t>
    </rPh>
    <rPh sb="7" eb="10">
      <t>ジドウシャ</t>
    </rPh>
    <phoneticPr fontId="3"/>
  </si>
  <si>
    <r>
      <t>km/Nm</t>
    </r>
    <r>
      <rPr>
        <vertAlign val="superscript"/>
        <sz val="8"/>
        <rFont val="ＭＳ Ｐゴシック"/>
        <family val="3"/>
        <charset val="128"/>
      </rPr>
      <t>3</t>
    </r>
    <phoneticPr fontId="3"/>
  </si>
  <si>
    <t>km/kWh</t>
    <phoneticPr fontId="3"/>
  </si>
  <si>
    <t>エネルギー種別</t>
    <rPh sb="5" eb="7">
      <t>シュベツ</t>
    </rPh>
    <phoneticPr fontId="3"/>
  </si>
  <si>
    <t>燃料使用量</t>
    <phoneticPr fontId="3"/>
  </si>
  <si>
    <t>二酸化炭素排出量</t>
    <phoneticPr fontId="3"/>
  </si>
  <si>
    <t>軽油</t>
    <rPh sb="0" eb="2">
      <t>ケイユ</t>
    </rPh>
    <phoneticPr fontId="3"/>
  </si>
  <si>
    <r>
      <t>kg-CO</t>
    </r>
    <r>
      <rPr>
        <vertAlign val="subscript"/>
        <sz val="6"/>
        <rFont val="ＭＳ Ｐゴシック"/>
        <family val="3"/>
        <charset val="128"/>
      </rPr>
      <t>2</t>
    </r>
    <phoneticPr fontId="3"/>
  </si>
  <si>
    <t>ガソリン</t>
    <phoneticPr fontId="3"/>
  </si>
  <si>
    <t>L　　P　　G</t>
    <phoneticPr fontId="3"/>
  </si>
  <si>
    <t>C　　N　　G</t>
    <phoneticPr fontId="3"/>
  </si>
  <si>
    <t>水素</t>
    <rPh sb="0" eb="2">
      <t>スイソ</t>
    </rPh>
    <phoneticPr fontId="3"/>
  </si>
  <si>
    <t>kg</t>
    <phoneticPr fontId="3"/>
  </si>
  <si>
    <t xml:space="preserve"> 二酸化炭素総排出量</t>
    <phoneticPr fontId="3"/>
  </si>
  <si>
    <t>改善率（ ％ ）</t>
  </si>
  <si>
    <t>％ 改善</t>
    <phoneticPr fontId="3"/>
  </si>
  <si>
    <t>二酸化炭素総排出量の目標</t>
    <rPh sb="5" eb="6">
      <t>ソウ</t>
    </rPh>
    <phoneticPr fontId="3"/>
  </si>
  <si>
    <t>二酸化炭素総排出量</t>
    <rPh sb="5" eb="6">
      <t>ソウ</t>
    </rPh>
    <phoneticPr fontId="3"/>
  </si>
  <si>
    <t>km
/kg</t>
    <phoneticPr fontId="3"/>
  </si>
  <si>
    <t>km/kg</t>
    <phoneticPr fontId="3"/>
  </si>
  <si>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</si>
  <si>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3"/>
  </si>
  <si>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</si>
  <si>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rPh sb="26" eb="27">
      <t>オク</t>
    </rPh>
    <phoneticPr fontId="3"/>
  </si>
  <si>
    <t>目標の基にした期間</t>
    <phoneticPr fontId="3"/>
  </si>
  <si>
    <t>二酸化炭素総排出量の目標</t>
    <rPh sb="0" eb="5">
      <t>ニサンカタンソ</t>
    </rPh>
    <rPh sb="5" eb="6">
      <t>ソウ</t>
    </rPh>
    <rPh sb="6" eb="8">
      <t>ハイシュツ</t>
    </rPh>
    <rPh sb="8" eb="9">
      <t>リョウ</t>
    </rPh>
    <rPh sb="10" eb="12">
      <t>モクヒョウ</t>
    </rPh>
    <phoneticPr fontId="3"/>
  </si>
  <si>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3"/>
  </si>
  <si>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3"/>
  </si>
  <si>
    <t>平成14年規制適合車（KP)</t>
    <rPh sb="0" eb="2">
      <t>ヘイセイ</t>
    </rPh>
    <rPh sb="4" eb="5">
      <t>ネン</t>
    </rPh>
    <rPh sb="5" eb="7">
      <t>キセイ</t>
    </rPh>
    <rPh sb="7" eb="10">
      <t>テキゴウシャ</t>
    </rPh>
    <phoneticPr fontId="3"/>
  </si>
  <si>
    <t>平成10年規制適合車(KJ)</t>
    <rPh sb="0" eb="2">
      <t>ヘイセイ</t>
    </rPh>
    <rPh sb="4" eb="5">
      <t>ネン</t>
    </rPh>
    <rPh sb="5" eb="7">
      <t>キセイ</t>
    </rPh>
    <rPh sb="7" eb="10">
      <t>テキゴウシャ</t>
    </rPh>
    <phoneticPr fontId="3"/>
  </si>
  <si>
    <t>平成6年規制適合以前
(KC,KA,KB,X,U,S)</t>
    <rPh sb="0" eb="2">
      <t>ヘイセイ</t>
    </rPh>
    <rPh sb="3" eb="4">
      <t>ネン</t>
    </rPh>
    <rPh sb="4" eb="6">
      <t>キセイ</t>
    </rPh>
    <rPh sb="6" eb="8">
      <t>テキゴウ</t>
    </rPh>
    <rPh sb="8" eb="10">
      <t>イゼン</t>
    </rPh>
    <phoneticPr fontId="3"/>
  </si>
  <si>
    <t>平成21,22年規制適合車
(SKG,LKG,SDG,LDG,QDG,QDF,LDG,他)</t>
    <rPh sb="0" eb="2">
      <t>ヘイセイ</t>
    </rPh>
    <rPh sb="7" eb="8">
      <t>ネン</t>
    </rPh>
    <rPh sb="8" eb="10">
      <t>キセイ</t>
    </rPh>
    <rPh sb="10" eb="12">
      <t>テキゴウ</t>
    </rPh>
    <rPh sb="12" eb="13">
      <t>シャ</t>
    </rPh>
    <phoneticPr fontId="3"/>
  </si>
  <si>
    <t>※1</t>
    <phoneticPr fontId="3"/>
  </si>
  <si>
    <t xml:space="preserve">　ディーゼルハイブリッド車は除いています。 </t>
    <phoneticPr fontId="3"/>
  </si>
  <si>
    <t>　　⑪⑫⑭⑯⑰がNox・PM法非適合車(規制対象車)です。ただし、型式によってはNox・PM法適合車（規制対象外）があります。</t>
    <rPh sb="33" eb="35">
      <t>カタシキ</t>
    </rPh>
    <phoneticPr fontId="3"/>
  </si>
  <si>
    <t>※2</t>
    <phoneticPr fontId="3"/>
  </si>
  <si>
    <t>　東京都、埼玉県、千葉県、神奈川県のディーゼル車規制は、ディーゼル車から排出されるPM（粒子状物質）に対するもので、</t>
    <phoneticPr fontId="3"/>
  </si>
  <si>
    <t>　1都3県全域（東京都の島しょ部を除く）を運行する車両に制限を加えています。</t>
    <rPh sb="12" eb="13">
      <t>シマ</t>
    </rPh>
    <rPh sb="15" eb="16">
      <t>ブ</t>
    </rPh>
    <rPh sb="17" eb="18">
      <t>ノゾ</t>
    </rPh>
    <rPh sb="21" eb="23">
      <t>ウンコウ</t>
    </rPh>
    <rPh sb="25" eb="27">
      <t>シャリョウ</t>
    </rPh>
    <rPh sb="28" eb="30">
      <t>セイゲン</t>
    </rPh>
    <rPh sb="31" eb="32">
      <t>クワ</t>
    </rPh>
    <phoneticPr fontId="3"/>
  </si>
  <si>
    <t>※3</t>
    <phoneticPr fontId="3"/>
  </si>
  <si>
    <t>　兵庫県のディーゼル車等の運行規制は、ディーゼル車等から排出されるNox（窒素酸化物）とPM（粒子状物質）に対するもので、</t>
    <phoneticPr fontId="3"/>
  </si>
  <si>
    <t>　兵庫県の指定地域を運行する車両総重量8ｔ以上の車両に制限を加えています。</t>
    <rPh sb="10" eb="12">
      <t>ウンコウ</t>
    </rPh>
    <rPh sb="14" eb="16">
      <t>シャリョウ</t>
    </rPh>
    <rPh sb="16" eb="19">
      <t>ソウジュウリョウ</t>
    </rPh>
    <rPh sb="21" eb="23">
      <t>イジョウ</t>
    </rPh>
    <rPh sb="24" eb="26">
      <t>シャリョウ</t>
    </rPh>
    <rPh sb="27" eb="29">
      <t>セイゲン</t>
    </rPh>
    <rPh sb="30" eb="31">
      <t>クワ</t>
    </rPh>
    <phoneticPr fontId="3"/>
  </si>
  <si>
    <t>　大阪府のディーゼル車等の流入車規制は令和4年4月1日付で廃止になりました。</t>
    <phoneticPr fontId="3"/>
  </si>
  <si>
    <t>　低公害車は、窒素酸化物（NOx）や粒子状物質（PM）等の大気汚染物質の排出が少ない、または全く排出しない、</t>
    <phoneticPr fontId="3"/>
  </si>
  <si>
    <t>　燃費性能が優れているなどの環境性能に優れた自動車として認められたもの。</t>
    <phoneticPr fontId="3"/>
  </si>
  <si>
    <t>　「エネルギーの使用の合理化に関する法律」に基づく燃費基準達成車および低排出ガス認定車。</t>
    <phoneticPr fontId="3"/>
  </si>
  <si>
    <t>　低燃費・低排出ガスの認定に関わらず平成28,30年の※2以外の規制車を記入してください。</t>
    <phoneticPr fontId="3"/>
  </si>
  <si>
    <t>　燃費性能が優れているなどの環境性能に優れた自動車として認められたもの。</t>
    <rPh sb="28" eb="29">
      <t>ミト</t>
    </rPh>
    <phoneticPr fontId="3"/>
  </si>
  <si>
    <t>　型式上では、表７の「(低燃費かつ低排出ガス認定車」①③⑤の合計です。（事業用）</t>
    <rPh sb="1" eb="3">
      <t>カタシキ</t>
    </rPh>
    <rPh sb="3" eb="4">
      <t>ジョウ</t>
    </rPh>
    <rPh sb="7" eb="8">
      <t>ヒョウ</t>
    </rPh>
    <rPh sb="30" eb="32">
      <t>ゴウケイ</t>
    </rPh>
    <rPh sb="36" eb="39">
      <t>ジギョウヨウ</t>
    </rPh>
    <phoneticPr fontId="3"/>
  </si>
  <si>
    <t>　型式上では、表７の②の合計です。（事業用）</t>
    <rPh sb="1" eb="3">
      <t>カタシキ</t>
    </rPh>
    <rPh sb="3" eb="4">
      <t>ジョウ</t>
    </rPh>
    <rPh sb="7" eb="8">
      <t>ヒョウ</t>
    </rPh>
    <rPh sb="12" eb="14">
      <t>ゴウケイ</t>
    </rPh>
    <rPh sb="18" eb="21">
      <t>ジギョウヨウ</t>
    </rPh>
    <phoneticPr fontId="3"/>
  </si>
  <si>
    <t>　二酸化炭素総排出量の目標を設定している場合は入力してください。</t>
    <phoneticPr fontId="3"/>
  </si>
  <si>
    <t>　計算式　：　二酸化炭素排出量 ＝ 期間燃料使用量 × 二酸化炭素排出係数</t>
    <phoneticPr fontId="3"/>
  </si>
  <si>
    <t>目標の取組期間</t>
    <rPh sb="0" eb="2">
      <t>モクヒョウ</t>
    </rPh>
    <rPh sb="3" eb="5">
      <t>トリク</t>
    </rPh>
    <rPh sb="5" eb="7">
      <t>キカン</t>
    </rPh>
    <phoneticPr fontId="3"/>
  </si>
  <si>
    <r>
      <t>東京都、埼玉県
条例</t>
    </r>
    <r>
      <rPr>
        <vertAlign val="superscript"/>
        <sz val="8"/>
        <rFont val="ＭＳ Ｐゴシック"/>
        <family val="3"/>
        <charset val="128"/>
      </rPr>
      <t>※2</t>
    </r>
    <r>
      <rPr>
        <sz val="8"/>
        <rFont val="ＭＳ Ｐゴシック"/>
        <family val="3"/>
        <charset val="128"/>
      </rPr>
      <t>地域内を
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3"/>
  </si>
  <si>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地域内を
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3"/>
  </si>
  <si>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3"/>
  </si>
  <si>
    <r>
      <t>改善率（ ％ ）</t>
    </r>
    <r>
      <rPr>
        <vertAlign val="superscript"/>
        <sz val="9"/>
        <rFont val="ＭＳ Ｐゴシック"/>
        <family val="3"/>
        <charset val="128"/>
      </rPr>
      <t>※2</t>
    </r>
    <rPh sb="0" eb="2">
      <t>カイゼン</t>
    </rPh>
    <rPh sb="2" eb="3">
      <t>リツ</t>
    </rPh>
    <phoneticPr fontId="3"/>
  </si>
  <si>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</si>
  <si>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</si>
  <si>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低燃費かつ
低排出ガス認定車</t>
    </r>
    <r>
      <rPr>
        <vertAlign val="superscript"/>
        <sz val="9"/>
        <rFont val="ＭＳ Ｐゴシック"/>
        <family val="3"/>
        <charset val="128"/>
      </rPr>
      <t>※2</t>
    </r>
    <rPh sb="0" eb="3">
      <t>テイネンピ</t>
    </rPh>
    <rPh sb="6" eb="9">
      <t>テイハイシュツ</t>
    </rPh>
    <rPh sb="11" eb="13">
      <t>ニンテイ</t>
    </rPh>
    <rPh sb="13" eb="14">
      <t>グルマ</t>
    </rPh>
    <rPh sb="14" eb="16">
      <t>コメジルシ２</t>
    </rPh>
    <phoneticPr fontId="3"/>
  </si>
  <si>
    <r>
      <t>低燃費かつ
低排出ガス認定車</t>
    </r>
    <r>
      <rPr>
        <vertAlign val="superscript"/>
        <sz val="9"/>
        <rFont val="ＭＳ Ｐゴシック"/>
        <family val="3"/>
        <charset val="128"/>
      </rPr>
      <t>※2</t>
    </r>
    <rPh sb="0" eb="3">
      <t>テイネンピ</t>
    </rPh>
    <rPh sb="6" eb="9">
      <t>テイハイシュツ</t>
    </rPh>
    <rPh sb="11" eb="13">
      <t>ニンテイ</t>
    </rPh>
    <rPh sb="13" eb="14">
      <t>グルマ</t>
    </rPh>
    <phoneticPr fontId="3"/>
  </si>
  <si>
    <r>
      <t>二酸化炭素
排出係数</t>
    </r>
    <r>
      <rPr>
        <vertAlign val="superscript"/>
        <sz val="7"/>
        <rFont val="ＭＳ Ｐゴシック"/>
        <family val="3"/>
        <charset val="128"/>
      </rPr>
      <t>※2</t>
    </r>
    <rPh sb="0" eb="3">
      <t>ニサンカ</t>
    </rPh>
    <rPh sb="3" eb="5">
      <t>タンソ</t>
    </rPh>
    <rPh sb="6" eb="8">
      <t>ハイシュツ</t>
    </rPh>
    <rPh sb="8" eb="10">
      <t>ケイスウ</t>
    </rPh>
    <phoneticPr fontId="3"/>
  </si>
  <si>
    <r>
      <t>-CO</t>
    </r>
    <r>
      <rPr>
        <vertAlign val="subscript"/>
        <sz val="8"/>
        <rFont val="ＭＳ Ｐゴシック"/>
        <family val="3"/>
        <charset val="128"/>
      </rPr>
      <t>2</t>
    </r>
    <r>
      <rPr>
        <sz val="8"/>
        <rFont val="ＭＳ Ｐゴシック"/>
        <family val="3"/>
        <charset val="128"/>
      </rPr>
      <t>/kg</t>
    </r>
    <phoneticPr fontId="3"/>
  </si>
  <si>
    <r>
      <t>二酸化炭素排出量</t>
    </r>
    <r>
      <rPr>
        <vertAlign val="superscript"/>
        <sz val="9"/>
        <rFont val="ＭＳ Ｐゴシック"/>
        <family val="3"/>
        <charset val="128"/>
      </rPr>
      <t>※3</t>
    </r>
    <rPh sb="0" eb="3">
      <t>ニサンカ</t>
    </rPh>
    <rPh sb="3" eb="5">
      <t>タンソ</t>
    </rPh>
    <rPh sb="5" eb="7">
      <t>ハイシュツ</t>
    </rPh>
    <rPh sb="7" eb="8">
      <t>リョウ</t>
    </rPh>
    <phoneticPr fontId="3"/>
  </si>
  <si>
    <r>
      <t>kg-
CO</t>
    </r>
    <r>
      <rPr>
        <vertAlign val="subscript"/>
        <sz val="7"/>
        <rFont val="ＭＳ Ｐゴシック"/>
        <family val="3"/>
        <charset val="128"/>
      </rPr>
      <t>2</t>
    </r>
    <phoneticPr fontId="3"/>
  </si>
  <si>
    <r>
      <rPr>
        <sz val="10"/>
        <rFont val="ＭＳ 明朝"/>
        <family val="1"/>
        <charset val="128"/>
      </rPr>
      <t>ディーゼル車等の運行規制に関する条例の定める地域を運行する車両がある場合は、</t>
    </r>
    <r>
      <rPr>
        <i/>
        <sz val="10"/>
        <rFont val="ＭＳ ゴシック"/>
        <family val="3"/>
        <charset val="128"/>
      </rPr>
      <t xml:space="preserve">
</t>
    </r>
    <r>
      <rPr>
        <sz val="10"/>
        <rFont val="ＭＳ 明朝"/>
        <family val="1"/>
        <charset val="128"/>
      </rPr>
      <t>条例に定める運行規制の対象となる車両の台数を把握している</t>
    </r>
    <rPh sb="39" eb="41">
      <t>ジョウレイ</t>
    </rPh>
    <rPh sb="42" eb="43">
      <t>サダ</t>
    </rPh>
    <rPh sb="45" eb="47">
      <t>ウンコウ</t>
    </rPh>
    <rPh sb="47" eb="49">
      <t>キセイ</t>
    </rPh>
    <rPh sb="50" eb="52">
      <t>タイショウ</t>
    </rPh>
    <rPh sb="55" eb="57">
      <t>シャリョウ</t>
    </rPh>
    <rPh sb="58" eb="60">
      <t>ダイスウ</t>
    </rPh>
    <rPh sb="61" eb="63">
      <t>ハアク</t>
    </rPh>
    <phoneticPr fontId="3"/>
  </si>
  <si>
    <t>　・コピー用紙等の紙使用量削減に努める</t>
    <rPh sb="5" eb="7">
      <t>ヨウシ</t>
    </rPh>
    <phoneticPr fontId="3"/>
  </si>
  <si>
    <r>
      <t xml:space="preserve">（営業所がNOx・PM法対策地域内にある事業者のみ）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5" eb="36">
      <t>ホウ</t>
    </rPh>
    <rPh sb="37" eb="38">
      <t>モト</t>
    </rPh>
    <rPh sb="41" eb="44">
      <t>コンネンド</t>
    </rPh>
    <rPh sb="45" eb="47">
      <t>キセイ</t>
    </rPh>
    <rPh sb="47" eb="49">
      <t>タイショウ</t>
    </rPh>
    <rPh sb="52" eb="54">
      <t>シャリョウ</t>
    </rPh>
    <rPh sb="55" eb="57">
      <t>ダイスウ</t>
    </rPh>
    <rPh sb="61" eb="63">
      <t>ハアク</t>
    </rPh>
    <phoneticPr fontId="3"/>
  </si>
  <si>
    <t>下記の箇所に対しては、走行距離、または使用期間について独自の基準を設定し、実施している</t>
    <rPh sb="0" eb="2">
      <t>カキ</t>
    </rPh>
    <rPh sb="3" eb="5">
      <t>カショ</t>
    </rPh>
    <rPh sb="6" eb="7">
      <t>タイ</t>
    </rPh>
    <rPh sb="11" eb="13">
      <t>ソウコウ</t>
    </rPh>
    <rPh sb="13" eb="15">
      <t>キョリ</t>
    </rPh>
    <rPh sb="19" eb="21">
      <t>シヨウ</t>
    </rPh>
    <rPh sb="21" eb="23">
      <t>キカン</t>
    </rPh>
    <rPh sb="27" eb="29">
      <t>ドクジ</t>
    </rPh>
    <rPh sb="30" eb="32">
      <t>キジュン</t>
    </rPh>
    <rPh sb="33" eb="35">
      <t>セッテイ</t>
    </rPh>
    <rPh sb="37" eb="39">
      <t>ジッシ</t>
    </rPh>
    <phoneticPr fontId="3"/>
  </si>
  <si>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1" eb="33">
      <t>シヨウ</t>
    </rPh>
    <rPh sb="33" eb="35">
      <t>キカン</t>
    </rPh>
    <rPh sb="40" eb="42">
      <t>ドクジ</t>
    </rPh>
    <rPh sb="43" eb="45">
      <t>キジュン</t>
    </rPh>
    <rPh sb="46" eb="48">
      <t>セッテイ</t>
    </rPh>
    <rPh sb="50" eb="52">
      <t>ジッシ</t>
    </rPh>
    <phoneticPr fontId="3"/>
  </si>
  <si>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3"/>
  </si>
  <si>
    <t>　・エンジンオイルの交換にあたっては、走行距離または使用期間、
    あるいはその両方について独自の基準を設定し、実施している</t>
    <rPh sb="42" eb="44">
      <t>リョウホウ</t>
    </rPh>
    <phoneticPr fontId="3"/>
  </si>
  <si>
    <t>　・エンジンオイルフィルタの交換にあたっては、走行距離または使用期間、
    あるいはその両方について独自の基準を設定し、実施している</t>
    <rPh sb="46" eb="48">
      <t>リョウホウ</t>
    </rPh>
    <phoneticPr fontId="3"/>
  </si>
  <si>
    <t>エアフィルタの清掃・交換にあたっては、走行距離または使用期間、あるいはその両方について
独自の基準を設定し、実施している</t>
    <rPh sb="7" eb="9">
      <t>セイソウ</t>
    </rPh>
    <rPh sb="10" eb="12">
      <t>コウカン</t>
    </rPh>
    <rPh sb="19" eb="21">
      <t>ソウコウ</t>
    </rPh>
    <rPh sb="21" eb="23">
      <t>キョリ</t>
    </rPh>
    <rPh sb="26" eb="28">
      <t>シヨウ</t>
    </rPh>
    <rPh sb="28" eb="30">
      <t>キカン</t>
    </rPh>
    <rPh sb="37" eb="39">
      <t>リョウホウ</t>
    </rPh>
    <rPh sb="44" eb="46">
      <t>ドクジ</t>
    </rPh>
    <rPh sb="47" eb="49">
      <t>キジュン</t>
    </rPh>
    <rPh sb="50" eb="52">
      <t>セッテイ</t>
    </rPh>
    <rPh sb="54" eb="56">
      <t>ジッシ</t>
    </rPh>
    <phoneticPr fontId="3"/>
  </si>
  <si>
    <t>二酸化炭素排出係数</t>
    <rPh sb="0" eb="9">
      <t>ニサンカタンソハイシュツケイスウ</t>
    </rPh>
    <phoneticPr fontId="3"/>
  </si>
  <si>
    <t>CNG</t>
    <phoneticPr fontId="3"/>
  </si>
  <si>
    <t>電気</t>
    <rPh sb="0" eb="2">
      <t>デンキ</t>
    </rPh>
    <phoneticPr fontId="3"/>
  </si>
  <si>
    <t>LPG</t>
    <phoneticPr fontId="3"/>
  </si>
  <si>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3"/>
  </si>
  <si>
    <r>
      <t xml:space="preserve">　　　　　 </t>
    </r>
    <r>
      <rPr>
        <b/>
        <sz val="10"/>
        <rFont val="ＭＳ Ｐ明朝"/>
        <family val="1"/>
        <charset val="128"/>
      </rPr>
      <t>型式の車両について記入して下さい。</t>
    </r>
    <rPh sb="12" eb="14">
      <t>シャリョウ</t>
    </rPh>
    <rPh sb="18" eb="20">
      <t>キニュウ</t>
    </rPh>
    <rPh sb="22" eb="23">
      <t>クダ</t>
    </rPh>
    <phoneticPr fontId="3"/>
  </si>
  <si>
    <t>ディーゼル車等の運行規制に関する条例の定める地域を運行する車両がある場合は、</t>
    <phoneticPr fontId="3"/>
  </si>
  <si>
    <t>導入計画に基づいて、低公害車の導入目標を達成している[レベル３]</t>
    <phoneticPr fontId="3"/>
  </si>
  <si>
    <t xml:space="preserve">□ </t>
    <phoneticPr fontId="3"/>
  </si>
  <si>
    <t>低公害車の導入について計画を策定し、目標達成に向けて導入に取り組んでいる［レベル２］</t>
    <phoneticPr fontId="3"/>
  </si>
  <si>
    <t>低公害車を導入している[レベル１]</t>
    <phoneticPr fontId="3"/>
  </si>
  <si>
    <t>エコドライブを推進するための装置を導入するための計画を作り、計画に沿って実施している［レベル２］</t>
    <phoneticPr fontId="3"/>
  </si>
  <si>
    <t>ドライバーに対して、エコドライブに関する基礎的な知識について、５項目以上の教育・指導を行っている</t>
    <phoneticPr fontId="3"/>
  </si>
  <si>
    <t>［レベル１］＜認証項目＞</t>
    <phoneticPr fontId="3"/>
  </si>
  <si>
    <t>エコドライブについて、会社として燃費に関して定量的な目標を設定している［レベル２］＜認証項目＞</t>
    <phoneticPr fontId="3"/>
  </si>
  <si>
    <t>走行距離及び燃料の使用状況について、会社として把握している[レベル１]＜認証項目＞</t>
    <phoneticPr fontId="3"/>
  </si>
  <si>
    <t>アイドリングストップに関する取組結果のデータを整理し、取組状況が改善するよう、
取組の見直しを行う仕組みを設けている</t>
    <rPh sb="11" eb="12">
      <t>カン</t>
    </rPh>
    <rPh sb="14" eb="16">
      <t>トリク</t>
    </rPh>
    <rPh sb="16" eb="18">
      <t>ケッカ</t>
    </rPh>
    <rPh sb="23" eb="25">
      <t>セイリ</t>
    </rPh>
    <rPh sb="27" eb="29">
      <t>トリク</t>
    </rPh>
    <rPh sb="29" eb="31">
      <t>ジョウキョウ</t>
    </rPh>
    <rPh sb="32" eb="34">
      <t>カイゼン</t>
    </rPh>
    <rPh sb="40" eb="42">
      <t>トリク</t>
    </rPh>
    <rPh sb="43" eb="45">
      <t>ミナオ</t>
    </rPh>
    <rPh sb="47" eb="48">
      <t>オコナ</t>
    </rPh>
    <rPh sb="49" eb="51">
      <t>シク</t>
    </rPh>
    <rPh sb="53" eb="54">
      <t>モウ</t>
    </rPh>
    <phoneticPr fontId="3"/>
  </si>
  <si>
    <t>アイドリングストップの励行を重点的に取り組むよう周知している</t>
    <rPh sb="11" eb="13">
      <t>レイコウ</t>
    </rPh>
    <rPh sb="14" eb="17">
      <t>ジュウテンテキ</t>
    </rPh>
    <rPh sb="18" eb="19">
      <t>ト</t>
    </rPh>
    <rPh sb="20" eb="21">
      <t>ク</t>
    </rPh>
    <rPh sb="24" eb="26">
      <t>シュウチ</t>
    </rPh>
    <phoneticPr fontId="3"/>
  </si>
  <si>
    <t>会社として、エコドライブの取組状況や取組結果（燃費）に基づいて、
取組状況が改善するよう、取組の見直しを行う仕組みを設けている</t>
    <rPh sb="0" eb="2">
      <t>カイシャ</t>
    </rPh>
    <rPh sb="13" eb="15">
      <t>トリク</t>
    </rPh>
    <rPh sb="15" eb="17">
      <t>ジョウキョウ</t>
    </rPh>
    <rPh sb="18" eb="20">
      <t>トリク</t>
    </rPh>
    <rPh sb="20" eb="22">
      <t>ケッカ</t>
    </rPh>
    <rPh sb="23" eb="25">
      <t>ネンピ</t>
    </rPh>
    <rPh sb="27" eb="28">
      <t>モト</t>
    </rPh>
    <rPh sb="33" eb="35">
      <t>トリク</t>
    </rPh>
    <rPh sb="35" eb="37">
      <t>ジョウキョウ</t>
    </rPh>
    <rPh sb="38" eb="40">
      <t>カイゼン</t>
    </rPh>
    <rPh sb="45" eb="47">
      <t>トリク</t>
    </rPh>
    <rPh sb="48" eb="50">
      <t>ミナオ</t>
    </rPh>
    <rPh sb="52" eb="53">
      <t>オコナ</t>
    </rPh>
    <rPh sb="54" eb="56">
      <t>シク</t>
    </rPh>
    <rPh sb="58" eb="59">
      <t>モウ</t>
    </rPh>
    <phoneticPr fontId="3"/>
  </si>
  <si>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3"/>
  </si>
  <si>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3"/>
  </si>
  <si>
    <t>取組の結果を見ながら、組織や役割、責任、権限の見直しを行っている</t>
    <rPh sb="0" eb="2">
      <t>トリク</t>
    </rPh>
    <rPh sb="3" eb="5">
      <t>ケッカ</t>
    </rPh>
    <rPh sb="6" eb="7">
      <t>ミ</t>
    </rPh>
    <rPh sb="11" eb="13">
      <t>ソシキ</t>
    </rPh>
    <rPh sb="14" eb="16">
      <t>ヤクワ</t>
    </rPh>
    <rPh sb="17" eb="19">
      <t>セキニン</t>
    </rPh>
    <rPh sb="20" eb="22">
      <t>ケンゲン</t>
    </rPh>
    <rPh sb="23" eb="25">
      <t>ミナオ</t>
    </rPh>
    <rPh sb="27" eb="28">
      <t>オコナ</t>
    </rPh>
    <phoneticPr fontId="3"/>
  </si>
  <si>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3"/>
  </si>
  <si>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rPh sb="11" eb="13">
      <t>トリク</t>
    </rPh>
    <rPh sb="29" eb="31">
      <t>トリク</t>
    </rPh>
    <rPh sb="59" eb="61">
      <t>トリク</t>
    </rPh>
    <phoneticPr fontId="3"/>
  </si>
  <si>
    <t>環境方針は、環境保全への取組状況をもとに、定期的な見直し、改善を行っている</t>
    <rPh sb="0" eb="2">
      <t>カンキョウ</t>
    </rPh>
    <rPh sb="2" eb="4">
      <t>ホウシン</t>
    </rPh>
    <rPh sb="6" eb="8">
      <t>カンキョウ</t>
    </rPh>
    <rPh sb="8" eb="10">
      <t>ホゼン</t>
    </rPh>
    <rPh sb="12" eb="14">
      <t>トリク</t>
    </rPh>
    <rPh sb="14" eb="16">
      <t>ジョウキョウ</t>
    </rPh>
    <rPh sb="21" eb="24">
      <t>テイキテキ</t>
    </rPh>
    <rPh sb="25" eb="27">
      <t>ミナオ</t>
    </rPh>
    <rPh sb="29" eb="31">
      <t>カイゼン</t>
    </rPh>
    <rPh sb="32" eb="33">
      <t>オコ</t>
    </rPh>
    <phoneticPr fontId="3"/>
  </si>
  <si>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t>
    </rPh>
    <rPh sb="27" eb="28">
      <t>サダ</t>
    </rPh>
    <phoneticPr fontId="3"/>
  </si>
  <si>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t>
    </rPh>
    <rPh sb="53" eb="54">
      <t>シメ</t>
    </rPh>
    <phoneticPr fontId="3"/>
  </si>
  <si>
    <t>エアコンの効き具合等により、エアコンガスが減っている（漏れている）と判断された時には、
整備事業者に点検・整備を依頼している</t>
    <rPh sb="5" eb="6">
      <t>キ</t>
    </rPh>
    <rPh sb="7" eb="9">
      <t>グアイ</t>
    </rPh>
    <rPh sb="9" eb="10">
      <t>トウ</t>
    </rPh>
    <rPh sb="21" eb="22">
      <t>ヘ</t>
    </rPh>
    <rPh sb="27" eb="28">
      <t>モ</t>
    </rPh>
    <rPh sb="34" eb="36">
      <t>ハンダン</t>
    </rPh>
    <rPh sb="39" eb="40">
      <t>トキ</t>
    </rPh>
    <rPh sb="44" eb="46">
      <t>セイビ</t>
    </rPh>
    <rPh sb="46" eb="48">
      <t>ジギョウ</t>
    </rPh>
    <rPh sb="48" eb="49">
      <t>シャ</t>
    </rPh>
    <rPh sb="50" eb="52">
      <t>テンケン</t>
    </rPh>
    <rPh sb="53" eb="55">
      <t>セイビ</t>
    </rPh>
    <rPh sb="56" eb="58">
      <t>イライ</t>
    </rPh>
    <phoneticPr fontId="3"/>
  </si>
  <si>
    <t>3-3【地域で定める低公害車等に関する制度への取組】</t>
    <rPh sb="4" eb="6">
      <t>チイキ</t>
    </rPh>
    <rPh sb="7" eb="8">
      <t>サダ</t>
    </rPh>
    <rPh sb="10" eb="13">
      <t>テイコウガイ</t>
    </rPh>
    <rPh sb="13" eb="14">
      <t>シャ</t>
    </rPh>
    <rPh sb="14" eb="15">
      <t>トウ</t>
    </rPh>
    <rPh sb="16" eb="17">
      <t>カン</t>
    </rPh>
    <rPh sb="19" eb="21">
      <t>セイド</t>
    </rPh>
    <rPh sb="23" eb="25">
      <t>トリク</t>
    </rPh>
    <phoneticPr fontId="3"/>
  </si>
  <si>
    <t>最新規制適合ディーゼル車の導入について計画を策定し、目標達成に向けて導入に取り組んでいる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3"/>
  </si>
  <si>
    <t>保有しているディーゼル車が何年規制に適合しているかについて把握している</t>
    <phoneticPr fontId="3"/>
  </si>
  <si>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t>
    </rPh>
    <phoneticPr fontId="3"/>
  </si>
  <si>
    <t>低公害車の導入について計画を策定し、目標達成に向けて導入に取り組んでいる</t>
    <rPh sb="0" eb="3">
      <t>テイコウガイ</t>
    </rPh>
    <rPh sb="3" eb="4">
      <t>シャ</t>
    </rPh>
    <rPh sb="5" eb="7">
      <t>ドウニュウ</t>
    </rPh>
    <rPh sb="11" eb="13">
      <t>ケイカク</t>
    </rPh>
    <rPh sb="14" eb="16">
      <t>サクテイ</t>
    </rPh>
    <rPh sb="18" eb="20">
      <t>モクヒョウ</t>
    </rPh>
    <rPh sb="20" eb="22">
      <t>タッセイ</t>
    </rPh>
    <rPh sb="23" eb="24">
      <t>ム</t>
    </rPh>
    <rPh sb="26" eb="28">
      <t>ドウニュウ</t>
    </rPh>
    <rPh sb="29" eb="30">
      <t>ト</t>
    </rPh>
    <rPh sb="31" eb="32">
      <t>ク</t>
    </rPh>
    <phoneticPr fontId="3"/>
  </si>
  <si>
    <t>3-1【低公害車：導入目標の設定と取組】</t>
    <rPh sb="4" eb="7">
      <t>テイコウガイ</t>
    </rPh>
    <rPh sb="7" eb="8">
      <t>シャ</t>
    </rPh>
    <rPh sb="9" eb="11">
      <t>ドウニュウ</t>
    </rPh>
    <rPh sb="11" eb="13">
      <t>モクヒョウ</t>
    </rPh>
    <rPh sb="14" eb="16">
      <t>セッテイ</t>
    </rPh>
    <rPh sb="17" eb="19">
      <t>トリク</t>
    </rPh>
    <phoneticPr fontId="3"/>
  </si>
  <si>
    <t>事務所内でのエネルギー使用量、廃棄物排出量の削減についての取組状況を目標に照らして評価し、
取組状況が改善するよう、取組の見直しを行う仕組みを設けている</t>
    <rPh sb="29" eb="31">
      <t>トリク</t>
    </rPh>
    <rPh sb="46" eb="48">
      <t>トリク</t>
    </rPh>
    <rPh sb="58" eb="60">
      <t>トリク</t>
    </rPh>
    <phoneticPr fontId="3"/>
  </si>
  <si>
    <t>事務所内でのエネルギー使用量、廃棄物排出量の削減について目標を設定している</t>
    <phoneticPr fontId="3"/>
  </si>
  <si>
    <t xml:space="preserve">事務所内での環境保全の取組について、従業員に周知している </t>
    <rPh sb="11" eb="13">
      <t>トリク</t>
    </rPh>
    <phoneticPr fontId="3"/>
  </si>
  <si>
    <t>廃梱包材の排出抑制についての取組状況を目標に照らして評価し、取組状況が改善するよう、
取組の見直しを行う仕組みを整備している</t>
    <rPh sb="0" eb="1">
      <t>ハイ</t>
    </rPh>
    <rPh sb="1" eb="3">
      <t>コンポウ</t>
    </rPh>
    <rPh sb="3" eb="4">
      <t>ザイ</t>
    </rPh>
    <rPh sb="5" eb="7">
      <t>ハイシュツ</t>
    </rPh>
    <rPh sb="7" eb="9">
      <t>ヨクセイ</t>
    </rPh>
    <rPh sb="14" eb="16">
      <t>トリクミ</t>
    </rPh>
    <rPh sb="16" eb="18">
      <t>ジョウキョウ</t>
    </rPh>
    <rPh sb="19" eb="21">
      <t>モクヒョウ</t>
    </rPh>
    <rPh sb="22" eb="23">
      <t>テ</t>
    </rPh>
    <rPh sb="26" eb="28">
      <t>ヒョウカ</t>
    </rPh>
    <rPh sb="30" eb="32">
      <t>トリク</t>
    </rPh>
    <rPh sb="32" eb="34">
      <t>ジョウキョウ</t>
    </rPh>
    <rPh sb="35" eb="37">
      <t>カイゼン</t>
    </rPh>
    <rPh sb="43" eb="45">
      <t>トリク</t>
    </rPh>
    <rPh sb="46" eb="48">
      <t>ミナオ</t>
    </rPh>
    <rPh sb="50" eb="51">
      <t>オコナ</t>
    </rPh>
    <rPh sb="52" eb="54">
      <t>シク</t>
    </rPh>
    <rPh sb="56" eb="58">
      <t>セイビ</t>
    </rPh>
    <phoneticPr fontId="3"/>
  </si>
  <si>
    <t>５． 廃車・廃棄物の排出抑制、適正処理およびリサイクルの推進</t>
    <rPh sb="3" eb="5">
      <t>ハイシャ</t>
    </rPh>
    <rPh sb="6" eb="9">
      <t>ハイキブツ</t>
    </rPh>
    <rPh sb="10" eb="12">
      <t>ハイシュツ</t>
    </rPh>
    <rPh sb="12" eb="14">
      <t>ヨクセイ</t>
    </rPh>
    <rPh sb="15" eb="17">
      <t>テキセイ</t>
    </rPh>
    <rPh sb="17" eb="19">
      <t>ショリ</t>
    </rPh>
    <rPh sb="28" eb="30">
      <t>スイシン</t>
    </rPh>
    <phoneticPr fontId="3"/>
  </si>
  <si>
    <r>
      <t>-CO</t>
    </r>
    <r>
      <rPr>
        <vertAlign val="subscript"/>
        <sz val="8"/>
        <rFont val="ＭＳ Ｐゴシック"/>
        <family val="3"/>
        <charset val="128"/>
      </rPr>
      <t>2</t>
    </r>
    <r>
      <rPr>
        <sz val="8"/>
        <rFont val="ＭＳ Ｐゴシック"/>
        <family val="3"/>
        <charset val="128"/>
      </rPr>
      <t>/ℓ</t>
    </r>
    <phoneticPr fontId="3"/>
  </si>
  <si>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3"/>
  </si>
  <si>
    <r>
      <t>-CO</t>
    </r>
    <r>
      <rPr>
        <vertAlign val="subscript"/>
        <sz val="8"/>
        <rFont val="ＭＳ Ｐゴシック"/>
        <family val="3"/>
        <charset val="128"/>
      </rPr>
      <t>2</t>
    </r>
    <r>
      <rPr>
        <sz val="8"/>
        <rFont val="ＭＳ Ｐゴシック"/>
        <family val="3"/>
        <charset val="128"/>
      </rPr>
      <t>/kWh</t>
    </r>
    <phoneticPr fontId="3"/>
  </si>
  <si>
    <r>
      <t xml:space="preserve">特種用途自動車
</t>
    </r>
    <r>
      <rPr>
        <sz val="7"/>
        <rFont val="ＭＳ Ｐゴシック"/>
        <family val="3"/>
        <charset val="128"/>
      </rPr>
      <t>（タンク車、冷蔵冷凍車など）</t>
    </r>
    <rPh sb="0" eb="2">
      <t>トクシュ</t>
    </rPh>
    <rPh sb="2" eb="4">
      <t>ヨウト</t>
    </rPh>
    <rPh sb="4" eb="7">
      <t>ジドウシャ</t>
    </rPh>
    <rPh sb="12" eb="13">
      <t>シャ</t>
    </rPh>
    <rPh sb="14" eb="16">
      <t>レイゾウ</t>
    </rPh>
    <rPh sb="16" eb="18">
      <t>レイトウ</t>
    </rPh>
    <rPh sb="18" eb="19">
      <t>シャ</t>
    </rPh>
    <phoneticPr fontId="3"/>
  </si>
  <si>
    <t>　トラクタの場合は通常連結しているトレーラの最大積載重量で分類する。</t>
    <phoneticPr fontId="3"/>
  </si>
  <si>
    <t>　環境省「地球温暖化対策事業効果算定ガイドブック令和7年3月改訂版」による。</t>
    <phoneticPr fontId="3"/>
  </si>
  <si>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3"/>
  </si>
  <si>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3"/>
  </si>
  <si>
    <r>
      <rPr>
        <sz val="11"/>
        <rFont val="ＭＳ Ｐゴシック"/>
        <family val="3"/>
        <charset val="128"/>
      </rPr>
      <t>燃費目標の取組期間 （</t>
    </r>
    <phoneticPr fontId="3"/>
  </si>
  <si>
    <r>
      <t>特種用途自動車</t>
    </r>
    <r>
      <rPr>
        <sz val="8"/>
        <rFont val="ＭＳ Ｐゴシック"/>
        <family val="3"/>
        <charset val="128"/>
      </rPr>
      <t>（タンク車、冷蔵冷凍車など)</t>
    </r>
    <rPh sb="11" eb="12">
      <t>シャ</t>
    </rPh>
    <rPh sb="13" eb="15">
      <t>レイゾウ</t>
    </rPh>
    <phoneticPr fontId="3"/>
  </si>
  <si>
    <t>→　教育・指導を行っているエコドライブへの取組内容について、下表のうち５項目以上に✓をつけてください。</t>
    <rPh sb="2" eb="4">
      <t>キョウイク</t>
    </rPh>
    <rPh sb="5" eb="7">
      <t>シドウ</t>
    </rPh>
    <rPh sb="8" eb="9">
      <t>オコナ</t>
    </rPh>
    <rPh sb="21" eb="23">
      <t>トリク</t>
    </rPh>
    <rPh sb="23" eb="25">
      <t>ナイヨウ</t>
    </rPh>
    <rPh sb="36" eb="38">
      <t>コ</t>
    </rPh>
    <rPh sb="38" eb="40">
      <t>イジョウ</t>
    </rPh>
    <phoneticPr fontId="3"/>
  </si>
  <si>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3"/>
  </si>
  <si>
    <r>
      <t>最新規制適合ディーゼル車の導入について計画を策定し、目標達成に向けて導入に</t>
    </r>
    <r>
      <rPr>
        <sz val="11"/>
        <rFont val="ＭＳ Ｐゴシック"/>
        <family val="3"/>
        <charset val="128"/>
      </rPr>
      <t>取り組んでいる[レベル２]</t>
    </r>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3"/>
  </si>
  <si>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phoneticPr fontId="3"/>
  </si>
  <si>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3"/>
  </si>
  <si>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3"/>
  </si>
  <si>
    <r>
      <t>平成14年規制適合車</t>
    </r>
    <r>
      <rPr>
        <sz val="9"/>
        <rFont val="ＭＳ Ｐゴシック"/>
        <family val="3"/>
        <charset val="128"/>
      </rPr>
      <t>（KP)</t>
    </r>
    <rPh sb="0" eb="2">
      <t>ヘイセイ</t>
    </rPh>
    <rPh sb="4" eb="5">
      <t>ネン</t>
    </rPh>
    <rPh sb="5" eb="7">
      <t>キセイ</t>
    </rPh>
    <rPh sb="7" eb="10">
      <t>テキゴウシャ</t>
    </rPh>
    <phoneticPr fontId="3"/>
  </si>
  <si>
    <r>
      <t>平成10年規制適合車</t>
    </r>
    <r>
      <rPr>
        <sz val="9"/>
        <rFont val="ＭＳ Ｐゴシック"/>
        <family val="3"/>
        <charset val="128"/>
      </rPr>
      <t>(KJ)</t>
    </r>
    <rPh sb="0" eb="2">
      <t>ヘイセイ</t>
    </rPh>
    <rPh sb="4" eb="5">
      <t>ネン</t>
    </rPh>
    <rPh sb="5" eb="7">
      <t>キセイ</t>
    </rPh>
    <rPh sb="7" eb="10">
      <t>テキゴウシャ</t>
    </rPh>
    <phoneticPr fontId="3"/>
  </si>
  <si>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3"/>
  </si>
  <si>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phoneticPr fontId="3"/>
  </si>
  <si>
    <t>　　平成28,30年規制適合車
　　(2DG,2KG,2PG,2RG,2TG,2WG,3DF,他)</t>
    <rPh sb="2" eb="4">
      <t>ヘイセイ</t>
    </rPh>
    <rPh sb="9" eb="10">
      <t>ネン</t>
    </rPh>
    <rPh sb="10" eb="12">
      <t>キセイ</t>
    </rPh>
    <rPh sb="12" eb="15">
      <t>テキゴウシャ</t>
    </rPh>
    <phoneticPr fontId="3"/>
  </si>
  <si>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3"/>
  </si>
  <si>
    <t>　ディーゼルハイブリッド自動車</t>
    <rPh sb="12" eb="15">
      <t>ジドウシャ</t>
    </rPh>
    <phoneticPr fontId="3"/>
  </si>
  <si>
    <t>　ガソリンハイブリッド自動車</t>
    <rPh sb="11" eb="14">
      <t>ジドウシャ</t>
    </rPh>
    <phoneticPr fontId="3"/>
  </si>
  <si>
    <t>ディーゼルハイブリッド自動車</t>
    <rPh sb="11" eb="14">
      <t>ジドウシャ</t>
    </rPh>
    <phoneticPr fontId="3"/>
  </si>
  <si>
    <t>ガソリンハイブリッド自動車</t>
    <rPh sb="10" eb="13">
      <t>ジドウシャ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</si>
</sst>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Red]\-#,##0.0"/>
    <numFmt numFmtId="177" formatCode="0;0;"/>
    <numFmt numFmtId="178" formatCode="#,###;[Red]\-#,###;"/>
    <numFmt numFmtId="179" formatCode="#,###.00;[Red]\-#,###.00;0.000"/>
    <numFmt numFmtId="180" formatCode="0_ "/>
    <numFmt numFmtId="181" formatCode="0.00_);[Red]\(0.00\)"/>
    <numFmt numFmtId="182" formatCode="0.00000_ "/>
    <numFmt numFmtId="183" formatCode="0.00_ "/>
    <numFmt numFmtId="184" formatCode="#,##0.0_ "/>
    <numFmt numFmtId="185" formatCode="0.0%"/>
    <numFmt numFmtId="186" formatCode="#"/>
    <numFmt numFmtId="187" formatCode="#,##0_ "/>
    <numFmt numFmtId="188" formatCode="0.0_ "/>
    <numFmt numFmtId="189" formatCode="#,##0.00_ ;[Red]\-#,##0.00\ "/>
    <numFmt numFmtId="190" formatCode="#,###"/>
    <numFmt numFmtId="191" formatCode="#,##0.00_);[Red]\(#,##0.00\)"/>
    <numFmt numFmtId="192" formatCode="#,##0_);[Red]\(#,##0\)"/>
    <numFmt numFmtId="193" formatCode="###,###,###"/>
    <numFmt numFmtId="194" formatCode="0.000_ "/>
    <numFmt numFmtId="195" formatCode="#,###,###,###"/>
  </numFmts>
  <fonts count="104">
    <font>
      <sz val="11"/>
      <name val="ＭＳ Ｐゴシック"/>
      <family val="3"/>
      <charset val="128"/>
    </font>
    <font>
      <sz val="11"/>
      <name val="ＭＳ Ｐゴシック"/>
      <family val="3"/>
      <charset val="128"/>
    </font>
    <font>
      <i/>
      <sz val="14"/>
      <name val="ＭＳ Ｐゴシック"/>
      <family val="3"/>
      <charset val="128"/>
    </font>
    <font>
      <sz val="6"/>
      <name val="ＭＳ Ｐ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2"/>
      <name val="ＭＳ ゴシック"/>
      <family val="3"/>
      <charset val="128"/>
    </font>
    <font>
      <b/>
      <sz val="16"/>
      <name val="ＭＳ ゴシック"/>
      <family val="3"/>
      <charset val="128"/>
    </font>
    <font>
      <sz val="11"/>
      <name val="ＭＳ 明朝"/>
      <family val="1"/>
      <charset val="128"/>
    </font>
    <font>
      <sz val="10"/>
      <name val="ＭＳ ゴシック"/>
      <family val="3"/>
      <charset val="128"/>
    </font>
    <font>
      <sz val="14"/>
      <name val="ＭＳ 明朝"/>
      <family val="1"/>
      <charset val="128"/>
    </font>
    <font>
      <sz val="12"/>
      <name val="ＭＳ 明朝"/>
      <family val="1"/>
      <charset val="128"/>
    </font>
    <font>
      <sz val="9"/>
      <name val="ＭＳ 明朝"/>
      <family val="1"/>
      <charset val="128"/>
    </font>
    <font>
      <sz val="6"/>
      <name val="ＭＳ 明朝"/>
      <family val="1"/>
      <charset val="128"/>
    </font>
    <font>
      <b/>
      <sz val="11"/>
      <name val="ＭＳ 明朝"/>
      <family val="1"/>
      <charset val="128"/>
    </font>
    <font>
      <b/>
      <sz val="12"/>
      <name val="ＭＳ 明朝"/>
      <family val="1"/>
      <charset val="128"/>
    </font>
    <font>
      <sz val="10"/>
      <name val="ＭＳ 明朝"/>
      <family val="1"/>
      <charset val="128"/>
    </font>
    <font>
      <i/>
      <sz val="10"/>
      <name val="ＭＳ ゴシック"/>
      <family val="3"/>
      <charset val="128"/>
    </font>
    <font>
      <i/>
      <sz val="10"/>
      <name val="ＭＳ 明朝"/>
      <family val="1"/>
      <charset val="128"/>
    </font>
    <font>
      <b/>
      <sz val="12"/>
      <name val="MS UI Gothic"/>
      <family val="3"/>
      <charset val="128"/>
    </font>
    <font>
      <sz val="12"/>
      <name val="ＭＳ Ｐゴシック"/>
      <family val="3"/>
      <charset val="128"/>
    </font>
    <font>
      <vertAlign val="superscript"/>
      <sz val="8"/>
      <name val="ＭＳ Ｐゴシック"/>
      <family val="3"/>
      <charset val="128"/>
    </font>
    <font>
      <strike/>
      <sz val="11"/>
      <name val="ＭＳ Ｐゴシック"/>
      <family val="3"/>
      <charset val="128"/>
    </font>
    <font>
      <sz val="11"/>
      <name val="ＭＳ Ｐ明朝"/>
      <family val="1"/>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i/>
      <u/>
      <sz val="11"/>
      <name val="ＭＳ Ｐゴシック"/>
      <family val="3"/>
      <charset val="128"/>
    </font>
    <font>
      <b/>
      <sz val="12"/>
      <name val="HG行書体"/>
      <family val="4"/>
      <charset val="128"/>
    </font>
    <font>
      <vertAlign val="superscript"/>
      <sz val="9"/>
      <name val="ＭＳ Ｐゴシック"/>
      <family val="3"/>
      <charset val="128"/>
    </font>
    <font>
      <i/>
      <u/>
      <sz val="11"/>
      <name val="ＭＳ Ｐ明朝"/>
      <family val="1"/>
      <charset val="128"/>
    </font>
    <font>
      <i/>
      <sz val="11"/>
      <name val="AR P丸ゴシック体M"/>
      <family val="3"/>
      <charset val="128"/>
    </font>
    <font>
      <i/>
      <u/>
      <sz val="10.5"/>
      <name val="ＭＳ Ｐ明朝"/>
      <family val="1"/>
      <charset val="128"/>
    </font>
    <font>
      <sz val="10.5"/>
      <name val="ＭＳ Ｐ明朝"/>
      <family val="1"/>
      <charset val="128"/>
    </font>
    <font>
      <b/>
      <sz val="10"/>
      <name val="ＭＳ 明朝"/>
      <family val="1"/>
      <charset val="128"/>
    </font>
    <font>
      <i/>
      <sz val="11"/>
      <name val="AR丸ゴシック体M"/>
      <family val="3"/>
      <charset val="128"/>
    </font>
    <font>
      <sz val="9"/>
      <name val="ＭＳ Ｐ明朝"/>
      <family val="1"/>
      <charset val="128"/>
    </font>
    <font>
      <vertAlign val="subscript"/>
      <sz val="7"/>
      <name val="ＭＳ Ｐゴシック"/>
      <family val="3"/>
      <charset val="128"/>
    </font>
    <font>
      <sz val="9"/>
      <name val="ＭＳ ゴシック"/>
      <family val="3"/>
      <charset val="128"/>
    </font>
    <font>
      <sz val="8"/>
      <name val="ＭＳ Ｐ明朝"/>
      <family val="1"/>
      <charset val="128"/>
    </font>
    <font>
      <sz val="8"/>
      <name val="ＭＳ 明朝"/>
      <family val="1"/>
      <charset val="128"/>
    </font>
    <font>
      <sz val="10"/>
      <name val="ＭＳ Ｐ明朝"/>
      <family val="1"/>
      <charset val="128"/>
    </font>
    <font>
      <u val="double"/>
      <sz val="10"/>
      <name val="ＭＳ Ｐ明朝"/>
      <family val="1"/>
      <charset val="128"/>
    </font>
    <font>
      <u/>
      <sz val="10"/>
      <name val="ＭＳ Ｐ明朝"/>
      <family val="1"/>
      <charset val="128"/>
    </font>
    <font>
      <sz val="11"/>
      <name val="HG教科書体"/>
      <family val="1"/>
      <charset val="128"/>
    </font>
    <font>
      <sz val="18"/>
      <name val="ＭＳ Ｐゴシック"/>
      <family val="3"/>
      <charset val="128"/>
    </font>
    <font>
      <sz val="14"/>
      <name val="ＭＳ Ｐゴシック"/>
      <family val="3"/>
      <charset val="128"/>
    </font>
    <font>
      <b/>
      <sz val="24"/>
      <name val="ＭＳ Ｐゴシック"/>
      <family val="3"/>
      <charset val="128"/>
    </font>
    <font>
      <sz val="16"/>
      <name val="ＭＳ Ｐゴシック"/>
      <family val="3"/>
      <charset val="128"/>
    </font>
    <font>
      <b/>
      <sz val="11"/>
      <name val="ＭＳ Ｐゴシック"/>
      <family val="3"/>
      <charset val="128"/>
    </font>
    <font>
      <b/>
      <i/>
      <sz val="11"/>
      <name val="ＭＳ 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b/>
      <sz val="26"/>
      <name val="ＭＳ ゴシック"/>
      <family val="3"/>
      <charset val="128"/>
    </font>
    <font>
      <sz val="12"/>
      <name val="HG創英角ﾎﾟｯﾌﾟ体"/>
      <family val="3"/>
      <charset val="128"/>
    </font>
    <font>
      <vertAlign val="superscript"/>
      <sz val="11"/>
      <name val="ＭＳ Ｐゴシック"/>
      <family val="3"/>
      <charset val="128"/>
    </font>
    <font>
      <sz val="12"/>
      <name val="HG教科書体"/>
      <family val="1"/>
      <charset val="128"/>
    </font>
    <font>
      <sz val="12"/>
      <name val="Segoe UI Symbol"/>
      <family val="2"/>
    </font>
    <font>
      <b/>
      <sz val="12"/>
      <name val="Segoe UI Symbol"/>
      <family val="2"/>
    </font>
    <font>
      <b/>
      <i/>
      <sz val="10"/>
      <name val="ＭＳ 明朝"/>
      <family val="1"/>
      <charset val="128"/>
    </font>
    <font>
      <sz val="9"/>
      <name val="Meiryo UI"/>
      <family val="3"/>
      <charset val="128"/>
    </font>
    <font>
      <b/>
      <i/>
      <sz val="11"/>
      <name val="ＭＳ 明朝"/>
      <family val="1"/>
      <charset val="128"/>
    </font>
    <font>
      <vertAlign val="superscript"/>
      <sz val="10"/>
      <name val="ＭＳ Ｐゴシック"/>
      <family val="3"/>
      <charset val="128"/>
    </font>
    <font>
      <b/>
      <sz val="10"/>
      <name val="ＭＳ Ｐ明朝"/>
      <family val="1"/>
      <charset val="128"/>
    </font>
    <font>
      <sz val="16"/>
      <name val="Segoe UI Symbol"/>
      <family val="2"/>
    </font>
    <font>
      <i/>
      <sz val="11"/>
      <name val="ＭＳ Ｐ明朝"/>
      <family val="1"/>
      <charset val="128"/>
    </font>
    <font>
      <u/>
      <sz val="11"/>
      <name val="ＭＳ Ｐ明朝"/>
      <family val="1"/>
      <charset val="128"/>
    </font>
    <font>
      <sz val="9"/>
      <name val="Arial"/>
      <family val="2"/>
    </font>
    <font>
      <sz val="9.5"/>
      <name val="ＭＳ 明朝"/>
      <family val="1"/>
      <charset val="128"/>
    </font>
    <font>
      <b/>
      <u/>
      <sz val="11"/>
      <name val="ＭＳ Ｐ明朝"/>
      <family val="1"/>
      <charset val="128"/>
    </font>
    <font>
      <b/>
      <sz val="10"/>
      <name val="ＭＳ Ｐゴシック"/>
      <family val="3"/>
      <charset val="128"/>
    </font>
    <font>
      <b/>
      <sz val="9.5"/>
      <name val="ＭＳ Ｐゴシック"/>
      <family val="3"/>
      <charset val="128"/>
    </font>
    <font>
      <b/>
      <u/>
      <sz val="22"/>
      <name val="ＭＳ ゴシック"/>
      <family val="3"/>
      <charset val="128"/>
    </font>
    <font>
      <b/>
      <sz val="22"/>
      <name val="ＭＳ ゴシック"/>
      <family val="3"/>
      <charset val="128"/>
    </font>
    <font>
      <sz val="11"/>
      <name val="ＭＳ ゴシック"/>
      <family val="3"/>
      <charset val="128"/>
    </font>
    <font>
      <b/>
      <sz val="14"/>
      <name val="ＭＳ Ｐゴシック"/>
      <family val="3"/>
      <charset val="128"/>
    </font>
    <font>
      <vertAlign val="subscript"/>
      <sz val="6"/>
      <name val="ＭＳ Ｐゴシック"/>
      <family val="3"/>
      <charset val="128"/>
    </font>
    <font>
      <b/>
      <u/>
      <sz val="12"/>
      <color indexed="10"/>
      <name val="HGP教科書体"/>
      <family val="1"/>
      <charset val="128"/>
    </font>
    <font>
      <b/>
      <sz val="9"/>
      <name val="ＭＳ Ｐゴシック"/>
      <family val="3"/>
      <charset val="128"/>
    </font>
    <font>
      <sz val="9"/>
      <color indexed="81"/>
      <name val="MS P ゴシック"/>
      <family val="3"/>
      <charset val="128"/>
    </font>
    <font>
      <vertAlign val="superscript"/>
      <sz val="7"/>
      <name val="ＭＳ Ｐゴシック"/>
      <family val="3"/>
      <charset val="128"/>
    </font>
    <font>
      <vertAlign val="subscript"/>
      <sz val="8"/>
      <name val="ＭＳ Ｐゴシック"/>
      <family val="3"/>
      <charset val="128"/>
    </font>
    <font>
      <i/>
      <sz val="10"/>
      <name val="ＭＳ ゴシック"/>
      <family val="3"/>
      <charset val="128"/>
    </font>
    <font>
      <sz val="11"/>
      <name val="Meiryo UI"/>
      <family val="3"/>
      <charset val="128"/>
    </font>
    <font>
      <sz val="12"/>
      <name val="Meiryo UI"/>
      <family val="3"/>
      <charset val="128"/>
    </font>
    <font>
      <sz val="11"/>
      <color theme="1"/>
      <name val="ＭＳ Ｐゴシック"/>
      <family val="3"/>
      <charset val="128"/>
      <scheme val="minor"/>
    </font>
    <font>
      <sz val="9.5"/>
      <color rgb="FFFF0000"/>
      <name val="ＭＳ Ｐ明朝"/>
      <family val="1"/>
      <charset val="128"/>
    </font>
    <font>
      <sz val="9"/>
      <color rgb="FFFF0000"/>
      <name val="ＭＳ Ｐ明朝"/>
      <family val="1"/>
      <charset val="128"/>
    </font>
    <font>
      <sz val="10"/>
      <color rgb="FFFF0000"/>
      <name val="ＭＳ Ｐ明朝"/>
      <family val="1"/>
      <charset val="128"/>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5" tint="0.39997558519241921"/>
        <bgColor indexed="64"/>
      </patternFill>
    </fill>
  </fills>
  <borders count="144">
    <border>
      <left/>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double">
        <color indexed="64"/>
      </left>
      <right/>
      <top style="hair">
        <color indexed="64"/>
      </top>
      <bottom/>
      <diagonal/>
    </border>
    <border>
      <left style="double">
        <color indexed="64"/>
      </left>
      <right/>
      <top style="double">
        <color indexed="64"/>
      </top>
      <bottom style="hair">
        <color indexed="64"/>
      </bottom>
      <diagonal/>
    </border>
    <border>
      <left style="double">
        <color indexed="64"/>
      </left>
      <right/>
      <top style="thin">
        <color indexed="64"/>
      </top>
      <bottom style="double">
        <color indexed="64"/>
      </bottom>
      <diagonal/>
    </border>
    <border>
      <left style="double">
        <color indexed="64"/>
      </left>
      <right/>
      <top/>
      <bottom style="double">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thin">
        <color indexed="64"/>
      </right>
      <top/>
      <bottom style="double">
        <color indexed="64"/>
      </bottom>
      <diagonal style="hair">
        <color indexed="64"/>
      </diagonal>
    </border>
    <border>
      <left style="double">
        <color indexed="64"/>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style="double">
        <color indexed="64"/>
      </right>
      <top style="thin">
        <color indexed="64"/>
      </top>
      <bottom style="hair">
        <color indexed="64"/>
      </bottom>
      <diagonal/>
    </border>
    <border>
      <left/>
      <right style="double">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double">
        <color indexed="64"/>
      </right>
      <top/>
      <bottom style="hair">
        <color indexed="64"/>
      </bottom>
      <diagonal/>
    </border>
    <border>
      <left/>
      <right style="hair">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style="double">
        <color indexed="64"/>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medium">
        <color indexed="64"/>
      </bottom>
      <diagonal/>
    </border>
  </borders>
  <cellStyleXfs count="12">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0" fontId="97"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cellStyleXfs>
  <cellXfs count="1137">
    <xf numFmtId="0" fontId="0" fillId="0" borderId="0" xfId="0"/>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wrapText="1"/>
    </xf>
    <xf numFmtId="0" fontId="11" fillId="0" borderId="0" xfId="9" applyFont="1">
      <alignment vertical="center"/>
    </xf>
    <xf numFmtId="0" fontId="7" fillId="0" borderId="0" xfId="0" applyFont="1" applyAlignment="1">
      <alignment vertical="center"/>
    </xf>
    <xf numFmtId="0" fontId="26" fillId="0" borderId="0" xfId="0" applyFont="1" applyAlignment="1">
      <alignment vertical="center"/>
    </xf>
    <xf numFmtId="0" fontId="1" fillId="0" borderId="0" xfId="0" applyFont="1" applyAlignment="1">
      <alignment horizontal="left" vertical="center"/>
    </xf>
    <xf numFmtId="0" fontId="32" fillId="0" borderId="0" xfId="5" applyFont="1"/>
    <xf numFmtId="0" fontId="27" fillId="0" borderId="0" xfId="5" applyFont="1"/>
    <xf numFmtId="0" fontId="39" fillId="0" borderId="0" xfId="0" applyFont="1" applyAlignment="1">
      <alignment horizontal="lef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4"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center" vertical="center" wrapText="1"/>
    </xf>
    <xf numFmtId="0" fontId="1" fillId="0" borderId="0" xfId="0" applyFont="1"/>
    <xf numFmtId="0" fontId="5" fillId="0" borderId="0" xfId="0" applyFont="1" applyAlignment="1">
      <alignment vertical="center"/>
    </xf>
    <xf numFmtId="0" fontId="4" fillId="0" borderId="0" xfId="0" applyFont="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6" fillId="0" borderId="7" xfId="0" applyFont="1" applyBorder="1" applyAlignment="1">
      <alignment vertical="center"/>
    </xf>
    <xf numFmtId="0" fontId="5" fillId="0" borderId="8" xfId="0" applyFont="1" applyBorder="1" applyAlignment="1">
      <alignment vertical="center"/>
    </xf>
    <xf numFmtId="0" fontId="5" fillId="0" borderId="0" xfId="0" applyFont="1"/>
    <xf numFmtId="0" fontId="5" fillId="0" borderId="9" xfId="0" applyFont="1" applyBorder="1" applyAlignment="1">
      <alignment vertical="center"/>
    </xf>
    <xf numFmtId="0" fontId="5" fillId="0" borderId="1" xfId="0" applyFont="1" applyBorder="1" applyAlignment="1">
      <alignment horizontal="left"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xf>
    <xf numFmtId="0" fontId="45" fillId="0" borderId="0" xfId="0" applyFont="1" applyAlignment="1">
      <alignment vertical="center"/>
    </xf>
    <xf numFmtId="0" fontId="36" fillId="0" borderId="0" xfId="0" applyFont="1" applyAlignment="1">
      <alignment vertical="distributed" wrapText="1"/>
    </xf>
    <xf numFmtId="0" fontId="5" fillId="0" borderId="12" xfId="0" applyFont="1" applyBorder="1" applyAlignment="1">
      <alignment vertical="center"/>
    </xf>
    <xf numFmtId="0" fontId="5" fillId="0" borderId="9" xfId="0" applyFont="1" applyBorder="1" applyAlignment="1">
      <alignment vertical="center" wrapText="1"/>
    </xf>
    <xf numFmtId="179" fontId="5" fillId="0" borderId="1" xfId="0" applyNumberFormat="1" applyFont="1" applyBorder="1" applyAlignment="1">
      <alignment horizontal="left" vertical="center" wrapText="1"/>
    </xf>
    <xf numFmtId="0" fontId="5"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2" xfId="0" applyFont="1" applyBorder="1" applyAlignment="1">
      <alignment horizontal="left" vertical="center"/>
    </xf>
    <xf numFmtId="179" fontId="5" fillId="0" borderId="2" xfId="0" applyNumberFormat="1" applyFont="1" applyBorder="1" applyAlignment="1">
      <alignment horizontal="left" vertical="center"/>
    </xf>
    <xf numFmtId="0" fontId="5" fillId="0" borderId="6" xfId="0" applyFont="1" applyBorder="1" applyAlignment="1">
      <alignment horizontal="left" vertical="center"/>
    </xf>
    <xf numFmtId="179" fontId="5" fillId="0" borderId="6" xfId="0" applyNumberFormat="1" applyFont="1" applyBorder="1" applyAlignment="1">
      <alignment horizontal="left" vertical="center"/>
    </xf>
    <xf numFmtId="0" fontId="5" fillId="0" borderId="8" xfId="0" applyFont="1" applyBorder="1" applyAlignment="1">
      <alignment horizontal="left" vertical="center"/>
    </xf>
    <xf numFmtId="179" fontId="5" fillId="0" borderId="8" xfId="0" applyNumberFormat="1" applyFont="1" applyBorder="1" applyAlignment="1">
      <alignment horizontal="left" vertical="center"/>
    </xf>
    <xf numFmtId="0" fontId="6" fillId="0" borderId="0" xfId="0" applyFont="1"/>
    <xf numFmtId="0" fontId="45" fillId="0" borderId="0" xfId="0" applyFont="1"/>
    <xf numFmtId="0" fontId="11" fillId="0" borderId="0" xfId="0" applyFont="1" applyAlignment="1">
      <alignment vertical="center"/>
    </xf>
    <xf numFmtId="0" fontId="48" fillId="0" borderId="0" xfId="0" applyFont="1" applyAlignment="1">
      <alignment vertical="center"/>
    </xf>
    <xf numFmtId="0" fontId="15" fillId="0" borderId="0" xfId="0" applyFont="1" applyAlignment="1">
      <alignment vertical="center"/>
    </xf>
    <xf numFmtId="0" fontId="49" fillId="0" borderId="0" xfId="0" applyFont="1" applyAlignment="1">
      <alignment vertical="center"/>
    </xf>
    <xf numFmtId="0" fontId="6" fillId="0" borderId="0" xfId="0" applyFont="1" applyAlignment="1">
      <alignment horizontal="center" vertical="center"/>
    </xf>
    <xf numFmtId="0" fontId="50" fillId="0" borderId="0" xfId="0" applyFont="1" applyAlignment="1">
      <alignment vertical="center"/>
    </xf>
    <xf numFmtId="0" fontId="53" fillId="0" borderId="0" xfId="0" applyFont="1" applyAlignment="1">
      <alignment horizontal="right" vertical="center"/>
    </xf>
    <xf numFmtId="0" fontId="1" fillId="0" borderId="0" xfId="0" applyFont="1" applyAlignment="1">
      <alignment horizontal="center" vertical="center"/>
    </xf>
    <xf numFmtId="0" fontId="48" fillId="0" borderId="0" xfId="0" applyFont="1" applyAlignment="1">
      <alignment horizontal="center" vertical="center"/>
    </xf>
    <xf numFmtId="0" fontId="50" fillId="0" borderId="0" xfId="0" applyFont="1"/>
    <xf numFmtId="0" fontId="5" fillId="0" borderId="0" xfId="0" applyFont="1" applyAlignment="1">
      <alignment horizontal="center"/>
    </xf>
    <xf numFmtId="0" fontId="1" fillId="0" borderId="0" xfId="0" applyFont="1" applyAlignment="1" applyProtection="1">
      <alignment horizontal="center" vertical="center"/>
      <protection locked="0"/>
    </xf>
    <xf numFmtId="0" fontId="5" fillId="0" borderId="9" xfId="0" applyFont="1" applyBorder="1" applyAlignment="1">
      <alignment horizontal="center" vertical="center"/>
    </xf>
    <xf numFmtId="179" fontId="1" fillId="0" borderId="0" xfId="0" applyNumberFormat="1" applyFont="1"/>
    <xf numFmtId="0" fontId="5" fillId="0" borderId="13" xfId="0" applyFont="1" applyBorder="1" applyAlignment="1">
      <alignment horizontal="center" vertical="center"/>
    </xf>
    <xf numFmtId="183" fontId="1" fillId="0" borderId="0" xfId="0" applyNumberFormat="1" applyFont="1"/>
    <xf numFmtId="0" fontId="5" fillId="0" borderId="14" xfId="0" applyFont="1" applyBorder="1" applyAlignment="1">
      <alignment horizontal="center" vertical="center"/>
    </xf>
    <xf numFmtId="49" fontId="1" fillId="0" borderId="0" xfId="0" applyNumberFormat="1" applyFont="1"/>
    <xf numFmtId="182" fontId="1" fillId="0" borderId="0" xfId="0" applyNumberFormat="1" applyFont="1" applyAlignment="1">
      <alignment vertical="center"/>
    </xf>
    <xf numFmtId="0" fontId="1" fillId="0" borderId="0" xfId="0" applyFont="1" applyAlignment="1">
      <alignment horizontal="right" vertical="center"/>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1" fillId="0" borderId="17" xfId="0" applyFont="1" applyBorder="1"/>
    <xf numFmtId="0" fontId="1" fillId="0" borderId="15" xfId="0" applyFont="1" applyBorder="1"/>
    <xf numFmtId="0" fontId="1" fillId="0" borderId="18" xfId="0" applyFont="1" applyBorder="1"/>
    <xf numFmtId="0" fontId="1" fillId="0" borderId="19" xfId="0" applyFont="1" applyBorder="1" applyAlignment="1">
      <alignment horizontal="center" vertical="center" textRotation="255"/>
    </xf>
    <xf numFmtId="0" fontId="1" fillId="0" borderId="15" xfId="0" applyFont="1" applyBorder="1" applyAlignment="1">
      <alignment horizontal="center" vertical="center" textRotation="255"/>
    </xf>
    <xf numFmtId="179" fontId="5" fillId="0" borderId="2" xfId="0" applyNumberFormat="1" applyFont="1" applyBorder="1" applyAlignment="1">
      <alignment vertical="center" wrapText="1"/>
    </xf>
    <xf numFmtId="0" fontId="1" fillId="0" borderId="16" xfId="0" applyFont="1" applyBorder="1" applyAlignment="1">
      <alignment horizontal="center" vertical="center" textRotation="255"/>
    </xf>
    <xf numFmtId="0" fontId="5" fillId="0" borderId="20" xfId="0" applyFont="1" applyBorder="1" applyAlignment="1">
      <alignment vertical="center"/>
    </xf>
    <xf numFmtId="0" fontId="5"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0" fillId="0" borderId="24" xfId="0" applyBorder="1" applyAlignment="1">
      <alignment vertical="center"/>
    </xf>
    <xf numFmtId="0" fontId="54" fillId="0" borderId="24" xfId="0" applyFont="1" applyBorder="1" applyAlignment="1">
      <alignment vertical="center"/>
    </xf>
    <xf numFmtId="0" fontId="54" fillId="0" borderId="6" xfId="0" applyFont="1" applyBorder="1" applyAlignment="1">
      <alignment vertical="center"/>
    </xf>
    <xf numFmtId="0" fontId="54" fillId="0" borderId="25" xfId="0" applyFont="1" applyBorder="1" applyAlignment="1">
      <alignment vertical="center"/>
    </xf>
    <xf numFmtId="0" fontId="54" fillId="0" borderId="21" xfId="0" applyFont="1" applyBorder="1" applyAlignment="1">
      <alignment vertical="center"/>
    </xf>
    <xf numFmtId="0" fontId="1" fillId="0" borderId="0" xfId="0" applyFont="1" applyAlignment="1">
      <alignment vertical="center" wrapText="1"/>
    </xf>
    <xf numFmtId="0" fontId="5" fillId="0" borderId="26" xfId="0" applyFont="1" applyBorder="1" applyAlignment="1">
      <alignment vertical="center" wrapText="1"/>
    </xf>
    <xf numFmtId="0" fontId="1" fillId="0" borderId="27" xfId="0" applyFont="1" applyBorder="1" applyAlignment="1">
      <alignment vertical="center"/>
    </xf>
    <xf numFmtId="0" fontId="1" fillId="0" borderId="4" xfId="0" applyFont="1" applyBorder="1" applyAlignment="1">
      <alignment vertical="center"/>
    </xf>
    <xf numFmtId="0" fontId="5" fillId="0" borderId="0" xfId="0" applyFont="1" applyAlignment="1" applyProtection="1">
      <alignment vertical="center" wrapText="1"/>
      <protection locked="0"/>
    </xf>
    <xf numFmtId="0" fontId="11" fillId="0" borderId="0" xfId="10" applyFont="1">
      <alignment vertical="center"/>
    </xf>
    <xf numFmtId="0" fontId="12" fillId="0" borderId="0" xfId="10" applyFont="1" applyAlignment="1"/>
    <xf numFmtId="0" fontId="13" fillId="0" borderId="0" xfId="10" applyFont="1" applyAlignment="1"/>
    <xf numFmtId="0" fontId="13" fillId="0" borderId="0" xfId="10" applyFont="1" applyAlignment="1">
      <alignment horizontal="center"/>
    </xf>
    <xf numFmtId="0" fontId="11" fillId="0" borderId="0" xfId="10" applyFont="1" applyAlignment="1">
      <alignment wrapText="1"/>
    </xf>
    <xf numFmtId="0" fontId="11" fillId="0" borderId="0" xfId="10" applyFont="1" applyAlignment="1"/>
    <xf numFmtId="0" fontId="9" fillId="0" borderId="0" xfId="10" applyFont="1" applyAlignment="1"/>
    <xf numFmtId="0" fontId="14" fillId="0" borderId="0" xfId="10" applyFont="1" applyAlignment="1"/>
    <xf numFmtId="0" fontId="11" fillId="0" borderId="0" xfId="10" applyFont="1" applyAlignment="1">
      <alignment vertical="center" wrapText="1"/>
    </xf>
    <xf numFmtId="0" fontId="13" fillId="0" borderId="0" xfId="10" applyFont="1" applyAlignment="1">
      <alignment vertical="top"/>
    </xf>
    <xf numFmtId="0" fontId="9" fillId="0" borderId="0" xfId="11" applyFont="1" applyAlignment="1"/>
    <xf numFmtId="0" fontId="14" fillId="0" borderId="0" xfId="11" applyFont="1" applyAlignment="1"/>
    <xf numFmtId="0" fontId="11" fillId="0" borderId="0" xfId="11" applyFont="1" applyAlignment="1">
      <alignment vertical="center" wrapText="1"/>
    </xf>
    <xf numFmtId="0" fontId="11" fillId="0" borderId="0" xfId="11" applyFont="1">
      <alignment vertical="center"/>
    </xf>
    <xf numFmtId="0" fontId="13" fillId="0" borderId="0" xfId="11" applyFont="1" applyAlignment="1">
      <alignment vertical="top"/>
    </xf>
    <xf numFmtId="0" fontId="22" fillId="0" borderId="0" xfId="11" applyFont="1" applyAlignment="1"/>
    <xf numFmtId="0" fontId="14" fillId="0" borderId="0" xfId="11" applyFont="1" applyAlignment="1">
      <alignment horizontal="center" vertical="center"/>
    </xf>
    <xf numFmtId="0" fontId="0" fillId="0" borderId="0" xfId="0" applyAlignment="1">
      <alignment horizontal="left" vertical="center"/>
    </xf>
    <xf numFmtId="0" fontId="56" fillId="0" borderId="0" xfId="0" applyFont="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58" fillId="0" borderId="31" xfId="0" applyFont="1" applyBorder="1" applyAlignment="1">
      <alignment vertical="center"/>
    </xf>
    <xf numFmtId="0" fontId="57" fillId="0" borderId="0" xfId="0" applyFont="1" applyAlignment="1">
      <alignment vertical="center"/>
    </xf>
    <xf numFmtId="176" fontId="0" fillId="0" borderId="25" xfId="3" applyNumberFormat="1" applyFont="1" applyBorder="1" applyAlignment="1">
      <alignment horizontal="center" vertical="center" shrinkToFit="1"/>
    </xf>
    <xf numFmtId="176" fontId="0" fillId="0" borderId="21" xfId="3" applyNumberFormat="1" applyFont="1" applyBorder="1" applyAlignment="1">
      <alignment horizontal="center" vertical="center" shrinkToFit="1"/>
    </xf>
    <xf numFmtId="0" fontId="55" fillId="0" borderId="0" xfId="0" applyFont="1" applyAlignment="1">
      <alignment horizontal="center" vertical="center" wrapText="1"/>
    </xf>
    <xf numFmtId="176" fontId="0" fillId="0" borderId="0" xfId="3" applyNumberFormat="1" applyFont="1" applyBorder="1" applyAlignment="1">
      <alignment horizontal="center" vertical="center" shrinkToFit="1"/>
    </xf>
    <xf numFmtId="176" fontId="55" fillId="0" borderId="0" xfId="3" applyNumberFormat="1" applyFont="1" applyBorder="1" applyAlignment="1">
      <alignment horizontal="center" vertical="center" shrinkToFit="1"/>
    </xf>
    <xf numFmtId="185" fontId="55" fillId="0" borderId="0" xfId="1" applyNumberFormat="1" applyFont="1" applyFill="1" applyBorder="1" applyAlignment="1">
      <alignment horizontal="right" vertical="center" indent="1" shrinkToFit="1"/>
    </xf>
    <xf numFmtId="176" fontId="55" fillId="0" borderId="0" xfId="3" applyNumberFormat="1" applyFont="1" applyFill="1" applyBorder="1" applyAlignment="1">
      <alignment horizontal="left" vertical="top" wrapText="1" shrinkToFit="1"/>
    </xf>
    <xf numFmtId="0" fontId="5" fillId="0" borderId="21" xfId="0" applyFont="1" applyBorder="1" applyAlignment="1">
      <alignment horizontal="left" vertical="center"/>
    </xf>
    <xf numFmtId="179" fontId="5" fillId="0" borderId="21" xfId="0" applyNumberFormat="1" applyFont="1" applyBorder="1" applyAlignment="1">
      <alignment horizontal="left" vertical="center"/>
    </xf>
    <xf numFmtId="0" fontId="6" fillId="0" borderId="19" xfId="0" applyFont="1" applyBorder="1" applyAlignment="1">
      <alignment horizontal="center" vertical="center" textRotation="255"/>
    </xf>
    <xf numFmtId="0" fontId="1" fillId="0" borderId="0" xfId="6"/>
    <xf numFmtId="0" fontId="32" fillId="0" borderId="0" xfId="6" applyFont="1" applyAlignment="1">
      <alignment vertical="center"/>
    </xf>
    <xf numFmtId="0" fontId="27" fillId="0" borderId="0" xfId="6" applyFont="1" applyAlignment="1">
      <alignment vertical="center"/>
    </xf>
    <xf numFmtId="0" fontId="33" fillId="0" borderId="0" xfId="6" applyFont="1" applyAlignment="1">
      <alignment horizontal="center" vertical="center"/>
    </xf>
    <xf numFmtId="0" fontId="34" fillId="0" borderId="0" xfId="6" applyFont="1" applyAlignment="1">
      <alignment vertical="center"/>
    </xf>
    <xf numFmtId="0" fontId="28" fillId="0" borderId="0" xfId="6" applyFont="1" applyAlignment="1">
      <alignment vertical="center"/>
    </xf>
    <xf numFmtId="0" fontId="32" fillId="0" borderId="0" xfId="6" quotePrefix="1" applyFont="1" applyAlignment="1">
      <alignment horizontal="right" vertical="center"/>
    </xf>
    <xf numFmtId="0" fontId="29" fillId="0" borderId="0" xfId="5" applyFont="1" applyAlignment="1">
      <alignment horizontal="right" vertical="center"/>
    </xf>
    <xf numFmtId="0" fontId="60" fillId="0" borderId="0" xfId="5" applyFont="1" applyAlignment="1">
      <alignment vertical="center"/>
    </xf>
    <xf numFmtId="0" fontId="0" fillId="0" borderId="0" xfId="0" applyAlignment="1">
      <alignment vertical="top"/>
    </xf>
    <xf numFmtId="0" fontId="31" fillId="0" borderId="0" xfId="0" applyFont="1" applyAlignment="1">
      <alignment horizontal="center" vertical="center"/>
    </xf>
    <xf numFmtId="0" fontId="27" fillId="0" borderId="0" xfId="0" applyFont="1"/>
    <xf numFmtId="0" fontId="33" fillId="0" borderId="0" xfId="0" applyFont="1" applyAlignment="1">
      <alignment horizontal="center" vertical="center"/>
    </xf>
    <xf numFmtId="0" fontId="32" fillId="0" borderId="0" xfId="0" applyFont="1" applyAlignment="1">
      <alignment vertical="center"/>
    </xf>
    <xf numFmtId="0" fontId="27" fillId="0" borderId="0" xfId="0" applyFont="1" applyAlignment="1">
      <alignment vertical="center"/>
    </xf>
    <xf numFmtId="0" fontId="50" fillId="0" borderId="0" xfId="0" applyFont="1" applyAlignment="1">
      <alignment horizontal="left" vertical="center"/>
    </xf>
    <xf numFmtId="0" fontId="44" fillId="0" borderId="0" xfId="0" applyFont="1" applyAlignment="1">
      <alignment vertical="center"/>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7" fillId="0" borderId="24" xfId="0" applyFont="1" applyBorder="1" applyAlignment="1">
      <alignment vertical="center" wrapText="1"/>
    </xf>
    <xf numFmtId="0" fontId="5" fillId="0" borderId="24" xfId="0" applyFont="1" applyBorder="1" applyAlignment="1">
      <alignment vertical="center" wrapText="1"/>
    </xf>
    <xf numFmtId="0" fontId="5" fillId="0" borderId="6" xfId="0" applyFont="1" applyBorder="1" applyAlignment="1">
      <alignment vertical="center" wrapText="1"/>
    </xf>
    <xf numFmtId="0" fontId="6" fillId="0" borderId="34" xfId="0" applyFont="1" applyBorder="1" applyAlignment="1">
      <alignment horizontal="center" vertical="center"/>
    </xf>
    <xf numFmtId="0" fontId="5" fillId="0" borderId="34" xfId="0" applyFont="1" applyBorder="1" applyAlignment="1" applyProtection="1">
      <alignment vertical="center" wrapText="1"/>
      <protection locked="0"/>
    </xf>
    <xf numFmtId="0" fontId="5" fillId="0" borderId="21" xfId="0" applyFont="1" applyBorder="1" applyAlignment="1">
      <alignment vertical="center" wrapText="1"/>
    </xf>
    <xf numFmtId="0" fontId="6" fillId="0" borderId="0" xfId="0" applyFont="1" applyAlignment="1">
      <alignment vertical="top"/>
    </xf>
    <xf numFmtId="0" fontId="45" fillId="0" borderId="0" xfId="0" applyFont="1" applyAlignment="1">
      <alignment vertical="top"/>
    </xf>
    <xf numFmtId="0" fontId="5" fillId="0" borderId="35" xfId="0" applyFont="1" applyBorder="1" applyAlignment="1">
      <alignment horizontal="left" vertical="center" wrapText="1"/>
    </xf>
    <xf numFmtId="0" fontId="5" fillId="0" borderId="26" xfId="0" applyFont="1" applyBorder="1" applyAlignment="1">
      <alignment horizontal="left" vertical="center" wrapText="1"/>
    </xf>
    <xf numFmtId="0" fontId="50" fillId="0" borderId="0" xfId="0" applyFont="1" applyAlignment="1">
      <alignment vertical="top"/>
    </xf>
    <xf numFmtId="0" fontId="15" fillId="0" borderId="0" xfId="0" applyFont="1" applyAlignment="1">
      <alignment vertical="top"/>
    </xf>
    <xf numFmtId="0" fontId="49" fillId="0" borderId="0" xfId="0" applyFont="1" applyAlignment="1">
      <alignment vertical="top"/>
    </xf>
    <xf numFmtId="0" fontId="1" fillId="0" borderId="0" xfId="0" applyFont="1" applyAlignment="1">
      <alignment vertical="top"/>
    </xf>
    <xf numFmtId="0" fontId="68" fillId="0" borderId="0" xfId="0" applyFont="1" applyAlignment="1">
      <alignment horizontal="left" vertical="center"/>
    </xf>
    <xf numFmtId="0" fontId="5" fillId="0" borderId="26" xfId="0" applyFont="1" applyBorder="1" applyAlignment="1">
      <alignment vertical="center"/>
    </xf>
    <xf numFmtId="0" fontId="5" fillId="0" borderId="34" xfId="0" applyFont="1" applyBorder="1" applyAlignment="1">
      <alignment vertical="center"/>
    </xf>
    <xf numFmtId="0" fontId="5" fillId="0" borderId="24" xfId="0" applyFont="1" applyBorder="1" applyAlignment="1">
      <alignment vertical="center"/>
    </xf>
    <xf numFmtId="0" fontId="5" fillId="0" borderId="36" xfId="0" applyFont="1" applyBorder="1" applyAlignment="1">
      <alignment vertical="center"/>
    </xf>
    <xf numFmtId="0" fontId="5" fillId="0" borderId="35" xfId="0" applyFont="1" applyBorder="1" applyAlignment="1">
      <alignment vertical="center"/>
    </xf>
    <xf numFmtId="0" fontId="5" fillId="0" borderId="13" xfId="0" applyFont="1" applyBorder="1" applyAlignment="1">
      <alignment vertical="center"/>
    </xf>
    <xf numFmtId="0" fontId="6" fillId="0" borderId="37" xfId="0" applyFont="1" applyBorder="1" applyAlignment="1">
      <alignment vertical="center" wrapText="1"/>
    </xf>
    <xf numFmtId="0" fontId="6"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26" fillId="0" borderId="0" xfId="0" applyFont="1" applyAlignment="1">
      <alignment horizontal="center" vertical="center"/>
    </xf>
    <xf numFmtId="0" fontId="45" fillId="0" borderId="0" xfId="0" applyFont="1" applyAlignment="1">
      <alignment horizontal="center"/>
    </xf>
    <xf numFmtId="0" fontId="45" fillId="0" borderId="0" xfId="0" applyFont="1" applyAlignment="1">
      <alignment horizontal="center" vertical="top"/>
    </xf>
    <xf numFmtId="0" fontId="45"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top"/>
    </xf>
    <xf numFmtId="0" fontId="15" fillId="0" borderId="0" xfId="0" applyFont="1" applyAlignment="1">
      <alignment horizontal="center" vertical="center"/>
    </xf>
    <xf numFmtId="0" fontId="15" fillId="0" borderId="0" xfId="0" applyFont="1" applyAlignment="1">
      <alignment horizontal="center" vertical="top"/>
    </xf>
    <xf numFmtId="0" fontId="49" fillId="0" borderId="0" xfId="0" applyFont="1" applyAlignment="1">
      <alignment horizontal="center" vertical="center"/>
    </xf>
    <xf numFmtId="0" fontId="49" fillId="0" borderId="0" xfId="0" applyFont="1" applyAlignment="1">
      <alignment horizontal="center" vertical="top"/>
    </xf>
    <xf numFmtId="0" fontId="6" fillId="2" borderId="3" xfId="0" applyFont="1" applyFill="1" applyBorder="1" applyAlignment="1">
      <alignment vertical="center" wrapText="1"/>
    </xf>
    <xf numFmtId="0" fontId="7" fillId="2" borderId="3" xfId="0" applyFont="1" applyFill="1" applyBorder="1" applyAlignment="1">
      <alignment vertical="center" wrapText="1"/>
    </xf>
    <xf numFmtId="0" fontId="15" fillId="3" borderId="41" xfId="10" applyFont="1" applyFill="1" applyBorder="1" applyAlignment="1">
      <alignment horizontal="center" vertical="center"/>
    </xf>
    <xf numFmtId="0" fontId="15" fillId="3" borderId="42" xfId="10" applyFont="1" applyFill="1" applyBorder="1" applyAlignment="1">
      <alignment horizontal="center" vertical="center"/>
    </xf>
    <xf numFmtId="0" fontId="49" fillId="3" borderId="42" xfId="10" applyFont="1" applyFill="1" applyBorder="1" applyAlignment="1">
      <alignment horizontal="center" vertical="center" wrapText="1"/>
    </xf>
    <xf numFmtId="0" fontId="16" fillId="3" borderId="42" xfId="10" applyFont="1" applyFill="1" applyBorder="1" applyAlignment="1">
      <alignment horizontal="center" vertical="center"/>
    </xf>
    <xf numFmtId="0" fontId="11" fillId="3" borderId="43" xfId="10" applyFont="1" applyFill="1" applyBorder="1" applyAlignment="1">
      <alignment horizontal="center" vertical="center"/>
    </xf>
    <xf numFmtId="0" fontId="19" fillId="4" borderId="44" xfId="10" applyFont="1" applyFill="1" applyBorder="1" applyAlignment="1">
      <alignment horizontal="center" vertical="center"/>
    </xf>
    <xf numFmtId="0" fontId="25" fillId="0" borderId="45"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13" fillId="0" borderId="46" xfId="10" applyFont="1" applyBorder="1" applyAlignment="1" applyProtection="1">
      <alignment horizontal="center" vertical="center"/>
      <protection locked="0"/>
    </xf>
    <xf numFmtId="0" fontId="18" fillId="5" borderId="46" xfId="10" applyFont="1" applyFill="1" applyBorder="1" applyAlignment="1">
      <alignment horizontal="center" vertical="center"/>
    </xf>
    <xf numFmtId="0" fontId="19" fillId="0" borderId="46" xfId="10" applyFont="1" applyBorder="1" applyAlignment="1">
      <alignment vertical="center" wrapText="1"/>
    </xf>
    <xf numFmtId="0" fontId="43" fillId="4" borderId="38" xfId="10" applyFont="1" applyFill="1" applyBorder="1" applyAlignment="1">
      <alignment horizontal="center" vertical="center"/>
    </xf>
    <xf numFmtId="0" fontId="18" fillId="0" borderId="46" xfId="10" applyFont="1" applyBorder="1" applyAlignment="1">
      <alignment horizontal="center" vertical="center"/>
    </xf>
    <xf numFmtId="0" fontId="19" fillId="4" borderId="38" xfId="10" applyFont="1" applyFill="1" applyBorder="1" applyAlignment="1">
      <alignment horizontal="center" vertical="center"/>
    </xf>
    <xf numFmtId="0" fontId="25" fillId="0" borderId="4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13" fillId="0" borderId="48" xfId="10" applyFont="1" applyBorder="1" applyAlignment="1" applyProtection="1">
      <alignment horizontal="center" vertical="center"/>
      <protection locked="0"/>
    </xf>
    <xf numFmtId="0" fontId="18" fillId="0" borderId="48" xfId="10" applyFont="1" applyBorder="1" applyAlignment="1">
      <alignment horizontal="center" vertical="center"/>
    </xf>
    <xf numFmtId="0" fontId="19" fillId="0" borderId="48" xfId="10" applyFont="1" applyBorder="1" applyAlignment="1">
      <alignment vertical="center" wrapText="1"/>
    </xf>
    <xf numFmtId="0" fontId="43" fillId="4" borderId="49" xfId="10" applyFont="1" applyFill="1" applyBorder="1" applyAlignment="1">
      <alignment horizontal="center" vertical="center"/>
    </xf>
    <xf numFmtId="0" fontId="9" fillId="0" borderId="50" xfId="10" applyFont="1" applyBorder="1" applyAlignment="1"/>
    <xf numFmtId="0" fontId="14" fillId="0" borderId="51" xfId="10" applyFont="1" applyBorder="1" applyAlignment="1"/>
    <xf numFmtId="0" fontId="14" fillId="0" borderId="51" xfId="10" applyFont="1" applyBorder="1" applyAlignment="1">
      <alignment horizontal="center"/>
    </xf>
    <xf numFmtId="0" fontId="11" fillId="0" borderId="52" xfId="10" applyFont="1" applyBorder="1" applyAlignment="1">
      <alignment wrapText="1"/>
    </xf>
    <xf numFmtId="0" fontId="14" fillId="0" borderId="4" xfId="10" applyFont="1" applyBorder="1" applyAlignment="1">
      <alignment horizontal="center"/>
    </xf>
    <xf numFmtId="0" fontId="19" fillId="4" borderId="53" xfId="10" applyFont="1" applyFill="1" applyBorder="1" applyAlignment="1">
      <alignment horizontal="center" vertical="center"/>
    </xf>
    <xf numFmtId="0" fontId="13" fillId="0" borderId="54" xfId="10" applyFont="1" applyBorder="1" applyAlignment="1" applyProtection="1">
      <alignment horizontal="center" vertical="center"/>
      <protection locked="0"/>
    </xf>
    <xf numFmtId="0" fontId="19" fillId="0" borderId="54" xfId="10" applyFont="1" applyBorder="1" applyAlignment="1">
      <alignment vertical="center" wrapText="1"/>
    </xf>
    <xf numFmtId="0" fontId="71" fillId="2" borderId="38" xfId="10" applyFont="1" applyFill="1" applyBorder="1" applyAlignment="1">
      <alignment horizontal="center" vertical="center"/>
    </xf>
    <xf numFmtId="0" fontId="13" fillId="0" borderId="45" xfId="10" applyFont="1" applyBorder="1" applyAlignment="1" applyProtection="1">
      <alignment vertical="top"/>
      <protection locked="0"/>
    </xf>
    <xf numFmtId="0" fontId="13" fillId="0" borderId="46" xfId="10" applyFont="1" applyBorder="1" applyAlignment="1" applyProtection="1">
      <alignment vertical="top"/>
      <protection locked="0"/>
    </xf>
    <xf numFmtId="0" fontId="71" fillId="4" borderId="38" xfId="10" applyFont="1" applyFill="1" applyBorder="1" applyAlignment="1">
      <alignment horizontal="center" vertical="center"/>
    </xf>
    <xf numFmtId="0" fontId="13" fillId="0" borderId="47" xfId="10" applyFont="1" applyBorder="1" applyAlignment="1" applyProtection="1">
      <alignment vertical="top"/>
      <protection locked="0"/>
    </xf>
    <xf numFmtId="0" fontId="13" fillId="0" borderId="48" xfId="10" applyFont="1" applyBorder="1" applyAlignment="1" applyProtection="1">
      <alignment vertical="top"/>
      <protection locked="0"/>
    </xf>
    <xf numFmtId="0" fontId="13" fillId="0" borderId="55" xfId="10" applyFont="1" applyBorder="1" applyAlignment="1" applyProtection="1">
      <alignment horizontal="center" vertical="center"/>
      <protection locked="0"/>
    </xf>
    <xf numFmtId="0" fontId="19" fillId="0" borderId="55" xfId="10" applyFont="1" applyBorder="1" applyAlignment="1">
      <alignment vertical="center" wrapText="1"/>
    </xf>
    <xf numFmtId="0" fontId="20" fillId="0" borderId="46" xfId="10" applyFont="1" applyBorder="1" applyAlignment="1">
      <alignment vertical="center" wrapText="1"/>
    </xf>
    <xf numFmtId="0" fontId="13" fillId="0" borderId="46" xfId="10" applyFont="1" applyBorder="1" applyProtection="1">
      <alignment vertical="center"/>
      <protection locked="0"/>
    </xf>
    <xf numFmtId="0" fontId="13" fillId="0" borderId="45" xfId="9" applyFont="1" applyBorder="1" applyAlignment="1" applyProtection="1">
      <alignment vertical="top"/>
      <protection locked="0"/>
    </xf>
    <xf numFmtId="0" fontId="13" fillId="0" borderId="46" xfId="9" applyFont="1" applyBorder="1" applyAlignment="1" applyProtection="1">
      <alignment vertical="top"/>
      <protection locked="0"/>
    </xf>
    <xf numFmtId="0" fontId="13" fillId="0" borderId="47" xfId="9" applyFont="1" applyBorder="1" applyAlignment="1" applyProtection="1">
      <alignment vertical="top"/>
      <protection locked="0"/>
    </xf>
    <xf numFmtId="0" fontId="13" fillId="0" borderId="48" xfId="9" applyFont="1" applyBorder="1" applyAlignment="1" applyProtection="1">
      <alignment vertical="top"/>
      <protection locked="0"/>
    </xf>
    <xf numFmtId="0" fontId="18" fillId="5" borderId="48" xfId="9" applyFont="1" applyFill="1" applyBorder="1" applyAlignment="1">
      <alignment horizontal="center" vertical="center"/>
    </xf>
    <xf numFmtId="0" fontId="15" fillId="3" borderId="56" xfId="10" applyFont="1" applyFill="1" applyBorder="1" applyAlignment="1">
      <alignment horizontal="center" vertical="center"/>
    </xf>
    <xf numFmtId="0" fontId="15" fillId="3" borderId="57" xfId="10" applyFont="1" applyFill="1" applyBorder="1" applyAlignment="1">
      <alignment horizontal="center" vertical="center"/>
    </xf>
    <xf numFmtId="0" fontId="49" fillId="3" borderId="57" xfId="10" applyFont="1" applyFill="1" applyBorder="1" applyAlignment="1">
      <alignment horizontal="center" vertical="center" wrapText="1"/>
    </xf>
    <xf numFmtId="0" fontId="16" fillId="3" borderId="57" xfId="10" applyFont="1" applyFill="1" applyBorder="1" applyAlignment="1">
      <alignment horizontal="center" vertical="center"/>
    </xf>
    <xf numFmtId="0" fontId="11" fillId="3" borderId="57" xfId="10" applyFont="1" applyFill="1" applyBorder="1" applyAlignment="1">
      <alignment horizontal="center" vertical="center"/>
    </xf>
    <xf numFmtId="0" fontId="11" fillId="0" borderId="0" xfId="10" applyFont="1" applyAlignment="1">
      <alignment horizontal="center" vertical="center"/>
    </xf>
    <xf numFmtId="0" fontId="19" fillId="3" borderId="58" xfId="10" applyFont="1" applyFill="1" applyBorder="1" applyAlignment="1">
      <alignment horizontal="center" vertical="center"/>
    </xf>
    <xf numFmtId="0" fontId="11" fillId="0" borderId="53" xfId="10" applyFont="1" applyBorder="1" applyAlignment="1">
      <alignment horizontal="center" vertical="center"/>
    </xf>
    <xf numFmtId="0" fontId="11" fillId="0" borderId="38" xfId="10" applyFont="1" applyBorder="1" applyAlignment="1">
      <alignment horizontal="center" vertical="center"/>
    </xf>
    <xf numFmtId="0" fontId="11" fillId="0" borderId="38" xfId="9" applyFont="1" applyBorder="1" applyAlignment="1">
      <alignment horizontal="center" vertical="center"/>
    </xf>
    <xf numFmtId="0" fontId="11" fillId="0" borderId="0" xfId="11" applyFont="1" applyAlignment="1">
      <alignment horizontal="center" vertical="center"/>
    </xf>
    <xf numFmtId="0" fontId="73" fillId="0" borderId="38" xfId="10" applyFont="1" applyBorder="1" applyAlignment="1">
      <alignment horizontal="center" vertical="center"/>
    </xf>
    <xf numFmtId="0" fontId="73" fillId="2" borderId="38" xfId="10" applyFont="1" applyFill="1" applyBorder="1" applyAlignment="1">
      <alignment horizontal="center" vertical="center"/>
    </xf>
    <xf numFmtId="0" fontId="73" fillId="2" borderId="49" xfId="10" applyFont="1" applyFill="1" applyBorder="1" applyAlignment="1">
      <alignment horizontal="center" vertical="center"/>
    </xf>
    <xf numFmtId="0" fontId="11" fillId="0" borderId="38" xfId="11" applyFont="1" applyBorder="1" applyAlignment="1">
      <alignment horizontal="center" vertical="center"/>
    </xf>
    <xf numFmtId="0" fontId="13" fillId="0" borderId="45" xfId="11" applyFont="1" applyBorder="1" applyAlignment="1" applyProtection="1">
      <alignment vertical="top"/>
      <protection locked="0"/>
    </xf>
    <xf numFmtId="0" fontId="13" fillId="0" borderId="46" xfId="11" applyFont="1" applyBorder="1" applyAlignment="1" applyProtection="1">
      <alignment vertical="top"/>
      <protection locked="0"/>
    </xf>
    <xf numFmtId="0" fontId="18" fillId="5" borderId="46" xfId="11" applyFont="1" applyFill="1" applyBorder="1" applyAlignment="1">
      <alignment horizontal="center" vertical="center"/>
    </xf>
    <xf numFmtId="0" fontId="19" fillId="0" borderId="46" xfId="11" applyFont="1" applyBorder="1" applyAlignment="1">
      <alignment vertical="center" wrapText="1"/>
    </xf>
    <xf numFmtId="0" fontId="18" fillId="0" borderId="46" xfId="11" applyFont="1" applyBorder="1" applyAlignment="1">
      <alignment horizontal="center" vertical="center"/>
    </xf>
    <xf numFmtId="0" fontId="13" fillId="0" borderId="45" xfId="11" applyFont="1" applyBorder="1" applyAlignment="1">
      <alignment vertical="top"/>
    </xf>
    <xf numFmtId="0" fontId="13" fillId="0" borderId="46" xfId="11" applyFont="1" applyBorder="1" applyAlignment="1">
      <alignment vertical="top"/>
    </xf>
    <xf numFmtId="0" fontId="13" fillId="5" borderId="46" xfId="11" applyFont="1" applyFill="1" applyBorder="1" applyAlignment="1">
      <alignment vertical="top"/>
    </xf>
    <xf numFmtId="0" fontId="20" fillId="0" borderId="46" xfId="11" applyFont="1" applyBorder="1" applyAlignment="1">
      <alignment vertical="center" wrapText="1"/>
    </xf>
    <xf numFmtId="0" fontId="13" fillId="0" borderId="47" xfId="11" applyFont="1" applyBorder="1" applyAlignment="1" applyProtection="1">
      <alignment vertical="top"/>
      <protection locked="0"/>
    </xf>
    <xf numFmtId="0" fontId="13" fillId="0" borderId="48" xfId="11" applyFont="1" applyBorder="1" applyAlignment="1" applyProtection="1">
      <alignment vertical="top"/>
      <protection locked="0"/>
    </xf>
    <xf numFmtId="0" fontId="13" fillId="0" borderId="48" xfId="10" applyFont="1" applyBorder="1" applyProtection="1">
      <alignment vertical="center"/>
      <protection locked="0"/>
    </xf>
    <xf numFmtId="0" fontId="18" fillId="0" borderId="48" xfId="11" applyFont="1" applyBorder="1" applyAlignment="1">
      <alignment horizontal="center" vertical="center"/>
    </xf>
    <xf numFmtId="0" fontId="11" fillId="0" borderId="49" xfId="11" applyFont="1" applyBorder="1" applyAlignment="1">
      <alignment horizontal="center" vertical="center"/>
    </xf>
    <xf numFmtId="0" fontId="11" fillId="0" borderId="53" xfId="11" applyFont="1" applyBorder="1" applyAlignment="1">
      <alignment horizontal="center" vertical="center"/>
    </xf>
    <xf numFmtId="0" fontId="6" fillId="0" borderId="17" xfId="0" applyFont="1" applyBorder="1" applyAlignment="1">
      <alignment horizontal="center" vertical="center" wrapText="1"/>
    </xf>
    <xf numFmtId="0" fontId="13" fillId="0" borderId="48" xfId="11" applyFont="1" applyBorder="1" applyAlignment="1">
      <alignment vertical="top"/>
    </xf>
    <xf numFmtId="0" fontId="19" fillId="0" borderId="48" xfId="11" applyFont="1" applyBorder="1" applyAlignment="1">
      <alignment vertical="center" wrapText="1"/>
    </xf>
    <xf numFmtId="0" fontId="15" fillId="0" borderId="45" xfId="11" applyFont="1" applyBorder="1" applyAlignment="1">
      <alignment horizontal="center" vertical="center"/>
    </xf>
    <xf numFmtId="0" fontId="15" fillId="0" borderId="46" xfId="11" applyFont="1" applyBorder="1" applyAlignment="1">
      <alignment horizontal="center" vertical="center"/>
    </xf>
    <xf numFmtId="0" fontId="13" fillId="0" borderId="46" xfId="11" applyFont="1" applyBorder="1" applyAlignment="1">
      <alignment horizontal="center" vertical="top"/>
    </xf>
    <xf numFmtId="0" fontId="6" fillId="0" borderId="49" xfId="0" applyFont="1" applyBorder="1" applyAlignment="1">
      <alignment vertical="center"/>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6" fillId="0" borderId="26" xfId="0" applyFont="1" applyBorder="1" applyAlignment="1">
      <alignment horizontal="center" vertical="center" wrapText="1"/>
    </xf>
    <xf numFmtId="0" fontId="6" fillId="0" borderId="54" xfId="0" applyFont="1" applyBorder="1" applyAlignment="1">
      <alignment horizontal="center" vertical="center" wrapText="1"/>
    </xf>
    <xf numFmtId="0" fontId="6" fillId="2" borderId="54" xfId="0" applyFont="1" applyFill="1" applyBorder="1" applyAlignment="1">
      <alignment horizontal="center" vertical="center" wrapText="1"/>
    </xf>
    <xf numFmtId="0" fontId="6" fillId="0" borderId="24" xfId="0" applyFont="1" applyBorder="1" applyAlignment="1">
      <alignment horizontal="center" vertical="center" wrapText="1"/>
    </xf>
    <xf numFmtId="0" fontId="0" fillId="0" borderId="34" xfId="0" applyBorder="1" applyAlignment="1">
      <alignment horizontal="center" vertical="center"/>
    </xf>
    <xf numFmtId="0" fontId="6" fillId="0" borderId="15" xfId="0" applyFont="1" applyBorder="1" applyAlignment="1">
      <alignment horizontal="center" vertical="center" wrapText="1"/>
    </xf>
    <xf numFmtId="0" fontId="6" fillId="0" borderId="59" xfId="0" applyFont="1" applyBorder="1" applyAlignment="1">
      <alignment horizontal="center" vertical="center" wrapText="1"/>
    </xf>
    <xf numFmtId="0" fontId="5" fillId="0" borderId="2" xfId="0" applyFont="1" applyBorder="1" applyAlignment="1">
      <alignment horizontal="center" vertical="center"/>
    </xf>
    <xf numFmtId="0" fontId="45" fillId="0" borderId="0" xfId="0" applyFont="1" applyAlignment="1">
      <alignment horizontal="left" vertical="center"/>
    </xf>
    <xf numFmtId="0" fontId="6" fillId="0" borderId="0" xfId="0" applyFont="1" applyAlignment="1">
      <alignment horizontal="left" vertical="center"/>
    </xf>
    <xf numFmtId="0" fontId="48" fillId="0" borderId="0" xfId="0" applyFont="1" applyAlignment="1">
      <alignment horizontal="left" vertical="center" wrapText="1"/>
    </xf>
    <xf numFmtId="0" fontId="76" fillId="0" borderId="0" xfId="6" applyFont="1" applyAlignment="1">
      <alignment horizontal="center" vertical="center"/>
    </xf>
    <xf numFmtId="0" fontId="77" fillId="0" borderId="0" xfId="0" applyFont="1" applyAlignment="1">
      <alignment vertical="center"/>
    </xf>
    <xf numFmtId="0" fontId="9" fillId="4" borderId="0" xfId="0" applyFont="1" applyFill="1" applyAlignment="1">
      <alignment horizontal="center" vertical="center"/>
    </xf>
    <xf numFmtId="0" fontId="13" fillId="0" borderId="0" xfId="10" applyFont="1" applyAlignment="1">
      <alignment horizontal="center" vertical="top"/>
    </xf>
    <xf numFmtId="0" fontId="11" fillId="0" borderId="44" xfId="11" applyFont="1" applyBorder="1" applyAlignment="1">
      <alignment horizontal="center" vertical="center"/>
    </xf>
    <xf numFmtId="0" fontId="1" fillId="0" borderId="0" xfId="0" applyFont="1" applyAlignment="1">
      <alignment horizontal="center"/>
    </xf>
    <xf numFmtId="0" fontId="20" fillId="0" borderId="48" xfId="11" applyFont="1" applyBorder="1" applyAlignment="1">
      <alignment vertical="center" wrapText="1"/>
    </xf>
    <xf numFmtId="0" fontId="98" fillId="0" borderId="0" xfId="0" applyFont="1" applyAlignment="1">
      <alignment vertical="center"/>
    </xf>
    <xf numFmtId="0" fontId="99" fillId="0" borderId="0" xfId="0" applyFont="1" applyAlignment="1">
      <alignment vertical="center"/>
    </xf>
    <xf numFmtId="0" fontId="100" fillId="0" borderId="0" xfId="0" applyFont="1" applyAlignment="1">
      <alignment vertical="center"/>
    </xf>
    <xf numFmtId="0" fontId="26" fillId="0" borderId="0" xfId="4" applyFont="1">
      <alignment vertical="center"/>
    </xf>
    <xf numFmtId="0" fontId="100" fillId="0" borderId="0" xfId="4" applyFont="1">
      <alignment vertical="center"/>
    </xf>
    <xf numFmtId="0" fontId="99" fillId="0" borderId="0" xfId="4" applyFont="1">
      <alignment vertical="center"/>
    </xf>
    <xf numFmtId="0" fontId="6" fillId="0" borderId="3" xfId="0" applyFont="1" applyBorder="1" applyAlignment="1">
      <alignment vertical="center" wrapText="1"/>
    </xf>
    <xf numFmtId="0" fontId="6" fillId="0" borderId="55" xfId="0" applyFont="1" applyBorder="1" applyAlignment="1">
      <alignment horizontal="center" vertical="center"/>
    </xf>
    <xf numFmtId="0" fontId="6" fillId="0" borderId="60" xfId="0" applyFont="1" applyBorder="1" applyAlignment="1">
      <alignment vertical="center" wrapText="1"/>
    </xf>
    <xf numFmtId="0" fontId="0" fillId="0" borderId="4" xfId="0" applyBorder="1" applyAlignment="1">
      <alignment horizontal="center" vertical="center"/>
    </xf>
    <xf numFmtId="1" fontId="37" fillId="0" borderId="0" xfId="0" applyNumberFormat="1" applyFont="1" applyAlignment="1">
      <alignment horizontal="right" vertical="center"/>
    </xf>
    <xf numFmtId="0" fontId="5" fillId="0" borderId="0" xfId="0" applyFont="1" applyAlignment="1">
      <alignment horizontal="center" vertical="center" wrapText="1"/>
    </xf>
    <xf numFmtId="1" fontId="5" fillId="0" borderId="0" xfId="0" applyNumberFormat="1" applyFont="1" applyAlignment="1">
      <alignment horizontal="center" vertical="center" wrapText="1"/>
    </xf>
    <xf numFmtId="0" fontId="6" fillId="0" borderId="26" xfId="0" applyFont="1" applyBorder="1" applyAlignment="1">
      <alignment horizontal="left" vertical="center" wrapText="1"/>
    </xf>
    <xf numFmtId="0" fontId="5" fillId="0" borderId="2" xfId="0" applyFont="1" applyBorder="1" applyAlignment="1">
      <alignment horizontal="center" vertical="center" wrapText="1"/>
    </xf>
    <xf numFmtId="0" fontId="0" fillId="0" borderId="0" xfId="0" applyAlignment="1">
      <alignment horizontal="center" vertical="center" wrapText="1"/>
    </xf>
    <xf numFmtId="0" fontId="53" fillId="0" borderId="0" xfId="0" applyFont="1" applyAlignment="1">
      <alignment vertical="center" wrapText="1"/>
    </xf>
    <xf numFmtId="0" fontId="0" fillId="0" borderId="0" xfId="0" applyAlignment="1">
      <alignment vertical="center" wrapText="1"/>
    </xf>
    <xf numFmtId="0" fontId="85" fillId="0" borderId="0" xfId="0" applyFont="1" applyAlignment="1">
      <alignment horizontal="center" vertical="center"/>
    </xf>
    <xf numFmtId="0" fontId="101" fillId="0" borderId="4" xfId="0" applyFont="1" applyBorder="1" applyAlignment="1">
      <alignment vertical="center"/>
    </xf>
    <xf numFmtId="0" fontId="101" fillId="0" borderId="4" xfId="0" applyFont="1" applyBorder="1" applyAlignment="1" applyProtection="1">
      <alignment horizontal="center" vertical="center"/>
      <protection locked="0"/>
    </xf>
    <xf numFmtId="0" fontId="101" fillId="0" borderId="4" xfId="0" applyFont="1" applyBorder="1" applyAlignment="1">
      <alignment horizontal="center" vertical="center"/>
    </xf>
    <xf numFmtId="49" fontId="101" fillId="0" borderId="4" xfId="0" applyNumberFormat="1" applyFont="1" applyBorder="1"/>
    <xf numFmtId="182" fontId="101" fillId="0" borderId="9" xfId="0" applyNumberFormat="1" applyFont="1" applyBorder="1" applyAlignment="1">
      <alignment vertical="center"/>
    </xf>
    <xf numFmtId="0" fontId="87" fillId="0" borderId="0" xfId="0" applyFont="1"/>
    <xf numFmtId="0" fontId="6" fillId="0" borderId="17" xfId="0" applyFont="1" applyBorder="1" applyAlignment="1">
      <alignment horizontal="center" vertical="center" textRotation="255"/>
    </xf>
    <xf numFmtId="0" fontId="5" fillId="0" borderId="8" xfId="0" applyFont="1" applyBorder="1" applyAlignment="1">
      <alignment horizontal="center" vertical="center"/>
    </xf>
    <xf numFmtId="179" fontId="5" fillId="0" borderId="8"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5" fillId="0" borderId="6" xfId="0" applyFont="1" applyBorder="1" applyAlignment="1">
      <alignment horizontal="center" vertical="center"/>
    </xf>
    <xf numFmtId="179" fontId="5" fillId="0" borderId="6" xfId="0" applyNumberFormat="1" applyFont="1" applyBorder="1" applyAlignment="1">
      <alignment horizontal="center" vertical="center"/>
    </xf>
    <xf numFmtId="0" fontId="5" fillId="0" borderId="21" xfId="0" applyFont="1" applyBorder="1" applyAlignment="1">
      <alignment horizontal="center" vertical="center"/>
    </xf>
    <xf numFmtId="179" fontId="5" fillId="0" borderId="21" xfId="0" applyNumberFormat="1" applyFont="1" applyBorder="1" applyAlignment="1">
      <alignment horizontal="center" vertical="center"/>
    </xf>
    <xf numFmtId="0" fontId="5" fillId="0" borderId="1" xfId="0" applyFont="1" applyBorder="1" applyAlignment="1">
      <alignment horizontal="center" vertical="center" wrapText="1"/>
    </xf>
    <xf numFmtId="179" fontId="5" fillId="0" borderId="1" xfId="0" applyNumberFormat="1" applyFont="1" applyBorder="1" applyAlignment="1">
      <alignment horizontal="center" vertical="center" wrapText="1"/>
    </xf>
    <xf numFmtId="179" fontId="5" fillId="0" borderId="2" xfId="0" applyNumberFormat="1" applyFont="1" applyBorder="1" applyAlignment="1">
      <alignment horizontal="center" vertical="center" wrapText="1"/>
    </xf>
    <xf numFmtId="0" fontId="1" fillId="0" borderId="0" xfId="0" applyFont="1" applyAlignment="1">
      <alignment horizontal="center" vertical="center" textRotation="255"/>
    </xf>
    <xf numFmtId="181" fontId="102" fillId="0" borderId="0" xfId="3" applyNumberFormat="1" applyFont="1" applyFill="1" applyBorder="1" applyAlignment="1" applyProtection="1">
      <alignment vertical="center"/>
      <protection locked="0"/>
    </xf>
    <xf numFmtId="184" fontId="103" fillId="4" borderId="0" xfId="3" applyNumberFormat="1" applyFont="1" applyFill="1" applyBorder="1" applyAlignment="1" applyProtection="1">
      <alignment vertical="center"/>
      <protection locked="0"/>
    </xf>
    <xf numFmtId="179" fontId="5" fillId="0" borderId="0" xfId="0" applyNumberFormat="1" applyFont="1" applyAlignment="1">
      <alignment horizontal="center" vertical="center"/>
    </xf>
    <xf numFmtId="0" fontId="0" fillId="0" borderId="61" xfId="0" applyBorder="1" applyAlignment="1">
      <alignment horizontal="center" vertical="center"/>
    </xf>
    <xf numFmtId="0" fontId="0" fillId="0" borderId="10" xfId="0"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xf>
    <xf numFmtId="0" fontId="8" fillId="0" borderId="9" xfId="0" applyFont="1" applyBorder="1" applyAlignment="1">
      <alignment horizontal="center" vertical="center" wrapText="1"/>
    </xf>
    <xf numFmtId="190" fontId="1" fillId="0" borderId="0" xfId="0" applyNumberFormat="1" applyFont="1"/>
    <xf numFmtId="0" fontId="48" fillId="0" borderId="0" xfId="0" applyFont="1" applyAlignment="1">
      <alignment horizontal="left" vertical="center"/>
    </xf>
    <xf numFmtId="0" fontId="1" fillId="0" borderId="0" xfId="0" applyFont="1" applyAlignment="1">
      <alignment horizontal="left"/>
    </xf>
    <xf numFmtId="0" fontId="94" fillId="0" borderId="48" xfId="9" applyFont="1" applyBorder="1" applyAlignment="1">
      <alignment vertical="center" wrapText="1"/>
    </xf>
    <xf numFmtId="180" fontId="95" fillId="6" borderId="0" xfId="0" applyNumberFormat="1" applyFont="1" applyFill="1" applyAlignment="1" applyProtection="1">
      <alignment horizontal="center" vertical="center" shrinkToFit="1"/>
      <protection locked="0"/>
    </xf>
    <xf numFmtId="0" fontId="7" fillId="6" borderId="34" xfId="0" applyFont="1" applyFill="1" applyBorder="1" applyAlignment="1" applyProtection="1">
      <alignment horizontal="left" vertical="center" wrapText="1"/>
      <protection locked="0"/>
    </xf>
    <xf numFmtId="186" fontId="95" fillId="0" borderId="4" xfId="0" applyNumberFormat="1" applyFont="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7" xfId="0" applyFont="1" applyBorder="1" applyAlignment="1">
      <alignment horizontal="center" vertical="center"/>
    </xf>
    <xf numFmtId="1" fontId="23" fillId="0" borderId="0" xfId="0" applyNumberFormat="1" applyFont="1" applyAlignment="1">
      <alignment horizontal="right" vertical="center"/>
    </xf>
    <xf numFmtId="0" fontId="54" fillId="6" borderId="62" xfId="0" applyFont="1" applyFill="1" applyBorder="1" applyAlignment="1" applyProtection="1">
      <alignment horizontal="center" vertical="center"/>
      <protection locked="0"/>
    </xf>
    <xf numFmtId="0" fontId="54" fillId="6" borderId="10" xfId="0" applyFont="1" applyFill="1" applyBorder="1" applyAlignment="1" applyProtection="1">
      <alignment horizontal="center" vertical="center"/>
      <protection locked="0"/>
    </xf>
    <xf numFmtId="0" fontId="54" fillId="6" borderId="11" xfId="0" applyFont="1" applyFill="1" applyBorder="1" applyAlignment="1" applyProtection="1">
      <alignment horizontal="center" vertical="center"/>
      <protection locked="0"/>
    </xf>
    <xf numFmtId="190" fontId="72" fillId="0" borderId="27" xfId="0" applyNumberFormat="1" applyFont="1" applyBorder="1" applyAlignment="1">
      <alignment horizontal="right" vertical="center" shrinkToFit="1"/>
    </xf>
    <xf numFmtId="190" fontId="72" fillId="0" borderId="63" xfId="0" applyNumberFormat="1" applyFont="1" applyBorder="1" applyAlignment="1">
      <alignment horizontal="right" vertical="center" shrinkToFit="1"/>
    </xf>
    <xf numFmtId="190" fontId="72" fillId="0" borderId="25" xfId="0" applyNumberFormat="1" applyFont="1" applyBorder="1" applyAlignment="1">
      <alignment horizontal="right" vertical="center" shrinkToFit="1"/>
    </xf>
    <xf numFmtId="187" fontId="95" fillId="6" borderId="23" xfId="0" applyNumberFormat="1" applyFont="1" applyFill="1" applyBorder="1" applyAlignment="1" applyProtection="1">
      <alignment vertical="center" shrinkToFit="1"/>
      <protection locked="0"/>
    </xf>
    <xf numFmtId="187" fontId="95" fillId="6" borderId="15" xfId="0" applyNumberFormat="1" applyFont="1" applyFill="1" applyBorder="1" applyAlignment="1" applyProtection="1">
      <alignment vertical="center" shrinkToFit="1"/>
      <protection locked="0"/>
    </xf>
    <xf numFmtId="177" fontId="95" fillId="0" borderId="23" xfId="0" applyNumberFormat="1" applyFont="1" applyBorder="1" applyAlignment="1">
      <alignment vertical="center"/>
    </xf>
    <xf numFmtId="177" fontId="95" fillId="0" borderId="15" xfId="0" applyNumberFormat="1" applyFont="1" applyBorder="1" applyAlignment="1">
      <alignment vertical="center"/>
    </xf>
    <xf numFmtId="177" fontId="95" fillId="0" borderId="23" xfId="0" applyNumberFormat="1" applyFont="1" applyBorder="1" applyAlignment="1" applyProtection="1">
      <alignment vertical="center"/>
      <protection locked="0"/>
    </xf>
    <xf numFmtId="177" fontId="95" fillId="0" borderId="15" xfId="0" applyNumberFormat="1" applyFont="1" applyBorder="1" applyAlignment="1" applyProtection="1">
      <alignment vertical="center"/>
      <protection locked="0"/>
    </xf>
    <xf numFmtId="0" fontId="6" fillId="6" borderId="62" xfId="0" applyFont="1" applyFill="1" applyBorder="1" applyAlignment="1" applyProtection="1">
      <alignment horizontal="left" vertical="center" wrapText="1"/>
      <protection locked="0"/>
    </xf>
    <xf numFmtId="0" fontId="6" fillId="6" borderId="10" xfId="0" applyFont="1" applyFill="1" applyBorder="1" applyAlignment="1" applyProtection="1">
      <alignment horizontal="left" vertical="center" wrapText="1"/>
      <protection locked="0"/>
    </xf>
    <xf numFmtId="177" fontId="95" fillId="0" borderId="64" xfId="0" applyNumberFormat="1" applyFont="1" applyBorder="1" applyAlignment="1">
      <alignment vertical="center"/>
    </xf>
    <xf numFmtId="177" fontId="95" fillId="0" borderId="27" xfId="0" applyNumberFormat="1" applyFont="1" applyBorder="1" applyAlignment="1">
      <alignment vertical="center"/>
    </xf>
    <xf numFmtId="177" fontId="95" fillId="0" borderId="19" xfId="0" applyNumberFormat="1" applyFont="1" applyBorder="1" applyAlignment="1">
      <alignment vertical="center"/>
    </xf>
    <xf numFmtId="177" fontId="95" fillId="0" borderId="16" xfId="0" applyNumberFormat="1" applyFont="1" applyBorder="1" applyAlignment="1">
      <alignment vertical="center"/>
    </xf>
    <xf numFmtId="177" fontId="95" fillId="0" borderId="65" xfId="0" applyNumberFormat="1" applyFont="1" applyBorder="1" applyAlignment="1">
      <alignment vertical="center" wrapText="1"/>
    </xf>
    <xf numFmtId="177" fontId="95" fillId="0" borderId="15" xfId="0" applyNumberFormat="1" applyFont="1" applyBorder="1" applyAlignment="1">
      <alignment vertical="center" wrapText="1"/>
    </xf>
    <xf numFmtId="177" fontId="95" fillId="0" borderId="17" xfId="0" applyNumberFormat="1" applyFont="1" applyBorder="1" applyAlignment="1">
      <alignment vertical="center" wrapText="1"/>
    </xf>
    <xf numFmtId="0" fontId="5" fillId="0" borderId="22" xfId="0" applyFont="1" applyBorder="1"/>
    <xf numFmtId="0" fontId="0" fillId="0" borderId="22" xfId="0" applyBorder="1"/>
    <xf numFmtId="0" fontId="1" fillId="0" borderId="22" xfId="0" applyFont="1" applyBorder="1"/>
    <xf numFmtId="0" fontId="5" fillId="0" borderId="27" xfId="0" applyFont="1" applyBorder="1"/>
    <xf numFmtId="0" fontId="0" fillId="0" borderId="9" xfId="0" applyBorder="1"/>
    <xf numFmtId="183" fontId="7" fillId="0" borderId="22" xfId="0" applyNumberFormat="1" applyFont="1" applyBorder="1"/>
    <xf numFmtId="180" fontId="7" fillId="0" borderId="22" xfId="0" applyNumberFormat="1" applyFont="1" applyBorder="1"/>
    <xf numFmtId="194" fontId="7" fillId="0" borderId="22" xfId="0" applyNumberFormat="1" applyFont="1" applyBorder="1"/>
    <xf numFmtId="0" fontId="1" fillId="0" borderId="9" xfId="0" applyFont="1" applyBorder="1"/>
    <xf numFmtId="0" fontId="5" fillId="0" borderId="39" xfId="0" applyFont="1" applyBorder="1" applyAlignment="1">
      <alignment horizontal="left" wrapText="1"/>
    </xf>
    <xf numFmtId="180" fontId="5" fillId="0" borderId="66" xfId="0" applyNumberFormat="1" applyFont="1" applyBorder="1" applyAlignment="1">
      <alignment horizontal="right" wrapText="1"/>
    </xf>
    <xf numFmtId="0" fontId="0" fillId="0" borderId="0" xfId="0" applyAlignment="1">
      <alignment horizontal="left" vertical="center" indent="1"/>
    </xf>
    <xf numFmtId="187" fontId="95" fillId="6" borderId="67" xfId="0" applyNumberFormat="1" applyFont="1" applyFill="1" applyBorder="1" applyAlignment="1" applyProtection="1">
      <alignment vertical="center" shrinkToFit="1"/>
      <protection locked="0"/>
    </xf>
    <xf numFmtId="187" fontId="95" fillId="0" borderId="68" xfId="0" applyNumberFormat="1" applyFont="1" applyBorder="1" applyAlignment="1">
      <alignment horizontal="right" vertical="center" shrinkToFit="1"/>
    </xf>
    <xf numFmtId="187" fontId="95" fillId="6" borderId="19" xfId="0" applyNumberFormat="1" applyFont="1" applyFill="1" applyBorder="1" applyAlignment="1" applyProtection="1">
      <alignment vertical="center" shrinkToFit="1"/>
      <protection locked="0"/>
    </xf>
    <xf numFmtId="187" fontId="95" fillId="6" borderId="16" xfId="0" applyNumberFormat="1" applyFont="1" applyFill="1" applyBorder="1" applyAlignment="1" applyProtection="1">
      <alignment vertical="center" shrinkToFit="1"/>
      <protection locked="0"/>
    </xf>
    <xf numFmtId="187" fontId="95" fillId="0" borderId="25" xfId="0" applyNumberFormat="1" applyFont="1" applyBorder="1" applyAlignment="1">
      <alignment vertical="center" shrinkToFit="1"/>
    </xf>
    <xf numFmtId="187" fontId="95" fillId="6" borderId="69" xfId="0" applyNumberFormat="1" applyFont="1" applyFill="1" applyBorder="1" applyAlignment="1" applyProtection="1">
      <alignment vertical="center" shrinkToFit="1"/>
      <protection locked="0"/>
    </xf>
    <xf numFmtId="187" fontId="95" fillId="6" borderId="70" xfId="0" applyNumberFormat="1" applyFont="1" applyFill="1" applyBorder="1" applyAlignment="1" applyProtection="1">
      <alignment vertical="center" shrinkToFit="1"/>
      <protection locked="0"/>
    </xf>
    <xf numFmtId="187" fontId="95" fillId="0" borderId="71" xfId="0" applyNumberFormat="1" applyFont="1" applyBorder="1" applyAlignment="1">
      <alignment vertical="center" shrinkToFit="1"/>
    </xf>
    <xf numFmtId="187" fontId="95" fillId="0" borderId="25" xfId="0" applyNumberFormat="1" applyFont="1" applyBorder="1" applyAlignment="1">
      <alignment horizontal="right" vertical="center" shrinkToFit="1"/>
    </xf>
    <xf numFmtId="192" fontId="95" fillId="6" borderId="17" xfId="0" applyNumberFormat="1" applyFont="1" applyFill="1" applyBorder="1" applyAlignment="1" applyProtection="1">
      <alignment vertical="center" shrinkToFit="1"/>
      <protection locked="0"/>
    </xf>
    <xf numFmtId="192" fontId="95" fillId="6" borderId="15" xfId="0" applyNumberFormat="1" applyFont="1" applyFill="1" applyBorder="1" applyAlignment="1" applyProtection="1">
      <alignment vertical="center" shrinkToFit="1"/>
      <protection locked="0"/>
    </xf>
    <xf numFmtId="192" fontId="95" fillId="6" borderId="16" xfId="0" applyNumberFormat="1" applyFont="1" applyFill="1" applyBorder="1" applyAlignment="1" applyProtection="1">
      <alignment vertical="center" shrinkToFit="1"/>
      <protection locked="0"/>
    </xf>
    <xf numFmtId="192" fontId="95" fillId="0" borderId="25" xfId="0" applyNumberFormat="1" applyFont="1" applyBorder="1" applyAlignment="1">
      <alignment vertical="center" shrinkToFit="1"/>
    </xf>
    <xf numFmtId="195" fontId="95" fillId="0" borderId="64" xfId="0" applyNumberFormat="1" applyFont="1" applyBorder="1" applyAlignment="1">
      <alignment vertical="center" shrinkToFit="1"/>
    </xf>
    <xf numFmtId="195" fontId="95" fillId="0" borderId="27" xfId="0" applyNumberFormat="1" applyFont="1" applyBorder="1" applyAlignment="1">
      <alignment vertical="center" shrinkToFit="1"/>
    </xf>
    <xf numFmtId="190" fontId="95" fillId="0" borderId="27" xfId="0" applyNumberFormat="1" applyFont="1" applyBorder="1" applyAlignment="1">
      <alignment vertical="center" shrinkToFit="1"/>
    </xf>
    <xf numFmtId="183" fontId="5" fillId="0" borderId="72" xfId="0" applyNumberFormat="1" applyFont="1" applyBorder="1" applyAlignment="1">
      <alignment horizontal="right" wrapText="1"/>
    </xf>
    <xf numFmtId="0" fontId="5" fillId="0" borderId="73" xfId="0" applyFont="1" applyBorder="1" applyAlignment="1">
      <alignment horizontal="left" wrapText="1"/>
    </xf>
    <xf numFmtId="183" fontId="5" fillId="0" borderId="66" xfId="0" applyNumberFormat="1" applyFont="1" applyBorder="1" applyAlignment="1">
      <alignment horizontal="right" wrapText="1"/>
    </xf>
    <xf numFmtId="183" fontId="5" fillId="0" borderId="65" xfId="0" applyNumberFormat="1" applyFont="1" applyBorder="1" applyAlignment="1">
      <alignment horizontal="right" wrapText="1"/>
    </xf>
    <xf numFmtId="0" fontId="5" fillId="0" borderId="5" xfId="0" applyFont="1" applyBorder="1" applyAlignment="1">
      <alignment horizontal="left" vertical="top" wrapText="1"/>
    </xf>
    <xf numFmtId="183" fontId="5" fillId="0" borderId="74" xfId="0" applyNumberFormat="1" applyFont="1" applyBorder="1" applyAlignment="1">
      <alignment horizontal="right" wrapText="1"/>
    </xf>
    <xf numFmtId="0" fontId="5" fillId="0" borderId="75" xfId="0" applyFont="1" applyBorder="1" applyAlignment="1">
      <alignment horizontal="left" wrapText="1"/>
    </xf>
    <xf numFmtId="0" fontId="5" fillId="0" borderId="5" xfId="0" applyFont="1" applyBorder="1" applyAlignment="1">
      <alignment horizontal="left" wrapText="1"/>
    </xf>
    <xf numFmtId="194" fontId="5" fillId="0" borderId="66" xfId="0" applyNumberFormat="1" applyFont="1" applyBorder="1" applyAlignment="1">
      <alignment horizontal="right" wrapText="1"/>
    </xf>
    <xf numFmtId="183" fontId="5" fillId="0" borderId="15" xfId="0" applyNumberFormat="1" applyFont="1" applyBorder="1" applyAlignment="1">
      <alignment horizontal="right" wrapText="1"/>
    </xf>
    <xf numFmtId="0" fontId="5" fillId="0" borderId="2" xfId="0" applyFont="1" applyBorder="1" applyAlignment="1">
      <alignment horizontal="left" wrapText="1"/>
    </xf>
    <xf numFmtId="194" fontId="5" fillId="0" borderId="15" xfId="0" applyNumberFormat="1" applyFont="1" applyBorder="1" applyAlignment="1">
      <alignment horizontal="right" wrapText="1"/>
    </xf>
    <xf numFmtId="0" fontId="50" fillId="0" borderId="0" xfId="4" applyFont="1">
      <alignment vertical="center"/>
    </xf>
    <xf numFmtId="0" fontId="45" fillId="0" borderId="0" xfId="4" applyFont="1">
      <alignment vertical="center"/>
    </xf>
    <xf numFmtId="186" fontId="95" fillId="0" borderId="4" xfId="0" applyNumberFormat="1" applyFont="1" applyBorder="1" applyAlignment="1">
      <alignment horizontal="center" vertical="center" shrinkToFit="1"/>
    </xf>
    <xf numFmtId="180" fontId="95" fillId="6" borderId="0" xfId="0" applyNumberFormat="1" applyFont="1" applyFill="1" applyAlignment="1">
      <alignment horizontal="center" vertical="center" shrinkToFit="1"/>
    </xf>
    <xf numFmtId="0" fontId="17" fillId="4" borderId="23" xfId="10" applyFont="1" applyFill="1" applyBorder="1" applyAlignment="1">
      <alignment horizontal="left" vertical="center" indent="1"/>
    </xf>
    <xf numFmtId="0" fontId="58" fillId="0" borderId="76" xfId="0" applyFont="1" applyBorder="1" applyAlignment="1">
      <alignment horizontal="left" vertical="center" indent="1"/>
    </xf>
    <xf numFmtId="0" fontId="58" fillId="0" borderId="77" xfId="0" applyFont="1" applyBorder="1" applyAlignment="1">
      <alignment horizontal="left" vertical="center" indent="1"/>
    </xf>
    <xf numFmtId="0" fontId="17" fillId="4" borderId="15" xfId="10" applyFont="1" applyFill="1" applyBorder="1" applyAlignment="1">
      <alignment horizontal="left" vertical="center" indent="1"/>
    </xf>
    <xf numFmtId="0" fontId="58" fillId="0" borderId="26" xfId="0" applyFont="1" applyBorder="1" applyAlignment="1">
      <alignment horizontal="left" vertical="center" indent="1"/>
    </xf>
    <xf numFmtId="0" fontId="58" fillId="0" borderId="78" xfId="0" applyFont="1" applyBorder="1" applyAlignment="1">
      <alignment horizontal="left" vertical="center" indent="1"/>
    </xf>
    <xf numFmtId="0" fontId="10" fillId="0" borderId="0" xfId="10" applyFont="1" applyAlignment="1">
      <alignment horizontal="center" vertical="center"/>
    </xf>
    <xf numFmtId="0" fontId="0" fillId="0" borderId="0" xfId="0" applyAlignment="1">
      <alignment horizontal="center" vertical="center"/>
    </xf>
    <xf numFmtId="0" fontId="9" fillId="4" borderId="34" xfId="10" applyFont="1" applyFill="1" applyBorder="1" applyAlignment="1">
      <alignment horizontal="left"/>
    </xf>
    <xf numFmtId="0" fontId="9" fillId="4" borderId="34" xfId="0" applyFont="1" applyFill="1" applyBorder="1" applyAlignment="1">
      <alignment horizontal="left"/>
    </xf>
    <xf numFmtId="0" fontId="17" fillId="4" borderId="41" xfId="10" applyFont="1" applyFill="1" applyBorder="1" applyAlignment="1">
      <alignment horizontal="left" vertical="center" indent="1"/>
    </xf>
    <xf numFmtId="0" fontId="58" fillId="0" borderId="42" xfId="0" applyFont="1" applyBorder="1" applyAlignment="1">
      <alignment horizontal="left" vertical="center" indent="1"/>
    </xf>
    <xf numFmtId="0" fontId="28" fillId="7" borderId="27" xfId="6" applyFont="1" applyFill="1" applyBorder="1" applyAlignment="1">
      <alignment horizontal="center" vertical="center"/>
    </xf>
    <xf numFmtId="0" fontId="28" fillId="7" borderId="4" xfId="6" applyFont="1" applyFill="1" applyBorder="1" applyAlignment="1">
      <alignment horizontal="center" vertical="center"/>
    </xf>
    <xf numFmtId="0" fontId="28" fillId="7" borderId="9" xfId="6" applyFont="1" applyFill="1" applyBorder="1" applyAlignment="1">
      <alignment horizontal="center" vertical="center"/>
    </xf>
    <xf numFmtId="0" fontId="32" fillId="0" borderId="0" xfId="6" applyFont="1" applyAlignment="1">
      <alignment horizontal="left" vertical="center"/>
    </xf>
    <xf numFmtId="0" fontId="0" fillId="0" borderId="0" xfId="0" applyAlignment="1">
      <alignment horizontal="right" vertical="center"/>
    </xf>
    <xf numFmtId="0" fontId="30" fillId="0" borderId="0" xfId="0" applyFont="1" applyAlignment="1">
      <alignment horizontal="center" vertical="center"/>
    </xf>
    <xf numFmtId="0" fontId="65" fillId="0" borderId="0" xfId="0" applyFont="1" applyAlignment="1">
      <alignment horizontal="center" vertical="center"/>
    </xf>
    <xf numFmtId="0" fontId="10"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horizontal="center" vertical="center"/>
    </xf>
    <xf numFmtId="0" fontId="32" fillId="0" borderId="0" xfId="0" applyFont="1" applyAlignment="1">
      <alignment horizontal="center" vertical="center"/>
    </xf>
    <xf numFmtId="0" fontId="17" fillId="4" borderId="79" xfId="10" applyFont="1" applyFill="1" applyBorder="1" applyAlignment="1">
      <alignment horizontal="left" vertical="center" indent="1"/>
    </xf>
    <xf numFmtId="0" fontId="1" fillId="0" borderId="80" xfId="0" applyFont="1" applyBorder="1" applyAlignment="1">
      <alignment horizontal="left" vertical="center" indent="1"/>
    </xf>
    <xf numFmtId="0" fontId="17" fillId="4" borderId="45" xfId="10" applyFont="1" applyFill="1" applyBorder="1" applyAlignment="1">
      <alignment horizontal="left" vertical="center" indent="1"/>
    </xf>
    <xf numFmtId="0" fontId="1" fillId="0" borderId="46" xfId="0" applyFont="1" applyBorder="1" applyAlignment="1">
      <alignment horizontal="left" vertical="center" indent="1"/>
    </xf>
    <xf numFmtId="0" fontId="17" fillId="4" borderId="45" xfId="11" applyFont="1" applyFill="1" applyBorder="1" applyAlignment="1">
      <alignment horizontal="left" vertical="center" indent="1"/>
    </xf>
    <xf numFmtId="0" fontId="1" fillId="0" borderId="46" xfId="0" applyFont="1" applyBorder="1" applyAlignment="1">
      <alignment horizontal="left" indent="1"/>
    </xf>
    <xf numFmtId="0" fontId="17" fillId="4" borderId="45" xfId="10" applyFont="1" applyFill="1" applyBorder="1" applyAlignment="1">
      <alignment horizontal="left" vertical="center" indent="2"/>
    </xf>
    <xf numFmtId="0" fontId="1" fillId="0" borderId="46" xfId="0" applyFont="1" applyBorder="1" applyAlignment="1">
      <alignment horizontal="left" vertical="center" indent="2"/>
    </xf>
    <xf numFmtId="0" fontId="17" fillId="4" borderId="41" xfId="11" applyFont="1" applyFill="1" applyBorder="1" applyAlignment="1">
      <alignment horizontal="left" vertical="center" wrapText="1" indent="2"/>
    </xf>
    <xf numFmtId="0" fontId="1" fillId="0" borderId="42" xfId="0" applyFont="1" applyBorder="1" applyAlignment="1">
      <alignment horizontal="left" vertical="center" indent="2"/>
    </xf>
    <xf numFmtId="0" fontId="17" fillId="4" borderId="41" xfId="11" applyFont="1" applyFill="1" applyBorder="1" applyAlignment="1">
      <alignment horizontal="left" vertical="center" wrapText="1" indent="1"/>
    </xf>
    <xf numFmtId="0" fontId="1" fillId="0" borderId="42" xfId="0" applyFont="1" applyBorder="1" applyAlignment="1">
      <alignment horizontal="left" vertical="center" indent="1"/>
    </xf>
    <xf numFmtId="0" fontId="17" fillId="4" borderId="45" xfId="11" applyFont="1" applyFill="1" applyBorder="1" applyAlignment="1">
      <alignment horizontal="left" vertical="center" wrapText="1" indent="1"/>
    </xf>
    <xf numFmtId="0" fontId="1" fillId="0" borderId="44" xfId="0" applyFont="1" applyBorder="1" applyAlignment="1">
      <alignment horizontal="left" vertical="center" indent="1"/>
    </xf>
    <xf numFmtId="0" fontId="23" fillId="6" borderId="74" xfId="0" applyFont="1" applyFill="1" applyBorder="1" applyAlignment="1">
      <alignment horizontal="center" vertical="center" wrapText="1"/>
    </xf>
    <xf numFmtId="0" fontId="0" fillId="6" borderId="81" xfId="0" applyFill="1" applyBorder="1" applyAlignment="1">
      <alignment horizontal="center" vertical="center" wrapText="1"/>
    </xf>
    <xf numFmtId="0" fontId="0" fillId="6" borderId="75"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21" xfId="0" applyFill="1" applyBorder="1" applyAlignment="1">
      <alignment horizontal="center" vertical="center" wrapText="1"/>
    </xf>
    <xf numFmtId="0" fontId="0" fillId="0" borderId="0" xfId="0" applyAlignment="1" applyProtection="1">
      <alignment horizontal="right" vertical="center"/>
      <protection locked="0"/>
    </xf>
    <xf numFmtId="0" fontId="1" fillId="0" borderId="0" xfId="0" applyFont="1" applyAlignment="1" applyProtection="1">
      <alignment horizontal="right" vertical="center"/>
      <protection locked="0"/>
    </xf>
    <xf numFmtId="0" fontId="95" fillId="6" borderId="0" xfId="0" applyFont="1" applyFill="1" applyAlignment="1" applyProtection="1">
      <alignment horizontal="center" vertical="center" shrinkToFit="1"/>
      <protection locked="0"/>
    </xf>
    <xf numFmtId="0" fontId="6" fillId="0" borderId="64" xfId="0" applyFont="1" applyBorder="1" applyAlignment="1">
      <alignment horizontal="center" vertical="center"/>
    </xf>
    <xf numFmtId="0" fontId="6" fillId="0" borderId="87" xfId="0" applyFont="1" applyBorder="1" applyAlignment="1">
      <alignment horizontal="center" vertical="center"/>
    </xf>
    <xf numFmtId="0" fontId="6" fillId="0" borderId="12" xfId="0" applyFont="1" applyBorder="1" applyAlignment="1">
      <alignment horizontal="center" vertical="center"/>
    </xf>
    <xf numFmtId="0" fontId="5" fillId="0" borderId="64"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2" xfId="0" applyFont="1" applyBorder="1" applyAlignment="1">
      <alignment horizontal="center" vertical="center" wrapText="1"/>
    </xf>
    <xf numFmtId="0" fontId="1" fillId="0" borderId="82" xfId="0" applyFont="1" applyBorder="1" applyAlignment="1">
      <alignment horizontal="center" vertical="center" textRotation="255"/>
    </xf>
    <xf numFmtId="0" fontId="1" fillId="0" borderId="83" xfId="0" applyFont="1" applyBorder="1" applyAlignment="1">
      <alignment horizontal="center" vertical="center" textRotation="255"/>
    </xf>
    <xf numFmtId="0" fontId="1" fillId="0" borderId="90" xfId="0" applyFont="1" applyBorder="1" applyAlignment="1">
      <alignment horizontal="center" vertical="center" textRotation="255"/>
    </xf>
    <xf numFmtId="0" fontId="5" fillId="0" borderId="39" xfId="0" applyFont="1" applyBorder="1" applyAlignment="1">
      <alignment horizontal="center" vertical="center"/>
    </xf>
    <xf numFmtId="0" fontId="0" fillId="0" borderId="21" xfId="0" applyBorder="1" applyAlignment="1">
      <alignment horizontal="center" vertical="center"/>
    </xf>
    <xf numFmtId="0" fontId="5" fillId="0" borderId="25" xfId="0" quotePrefix="1" applyFont="1" applyBorder="1" applyAlignment="1">
      <alignment horizontal="center" vertical="top" wrapText="1"/>
    </xf>
    <xf numFmtId="0" fontId="0" fillId="0" borderId="21" xfId="0" applyBorder="1" applyAlignment="1">
      <alignment horizontal="center" vertical="top" wrapText="1"/>
    </xf>
    <xf numFmtId="195" fontId="72" fillId="0" borderId="66" xfId="3" applyNumberFormat="1" applyFont="1" applyFill="1" applyBorder="1" applyAlignment="1" applyProtection="1">
      <alignment vertical="center" shrinkToFit="1"/>
      <protection locked="0"/>
    </xf>
    <xf numFmtId="195" fontId="72" fillId="0" borderId="40" xfId="3" applyNumberFormat="1" applyFont="1" applyFill="1" applyBorder="1" applyAlignment="1" applyProtection="1">
      <alignment vertical="center" shrinkToFit="1"/>
      <protection locked="0"/>
    </xf>
    <xf numFmtId="195" fontId="72" fillId="0" borderId="25" xfId="0" applyNumberFormat="1" applyFont="1" applyBorder="1" applyAlignment="1">
      <alignment vertical="center" shrinkToFit="1"/>
    </xf>
    <xf numFmtId="195" fontId="72" fillId="0" borderId="34" xfId="0" applyNumberFormat="1" applyFont="1" applyBorder="1" applyAlignment="1">
      <alignment vertical="center" shrinkToFit="1"/>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0" fillId="0" borderId="34" xfId="0" applyBorder="1" applyAlignment="1">
      <alignment horizontal="center" vertical="center"/>
    </xf>
    <xf numFmtId="0" fontId="5" fillId="0" borderId="74" xfId="0" applyFont="1" applyBorder="1" applyAlignment="1">
      <alignment horizontal="left" vertical="center" wrapText="1" indent="1"/>
    </xf>
    <xf numFmtId="0" fontId="5" fillId="0" borderId="81" xfId="0" applyFont="1" applyBorder="1" applyAlignment="1">
      <alignment horizontal="left" vertical="center" indent="1"/>
    </xf>
    <xf numFmtId="0" fontId="5" fillId="0" borderId="75" xfId="0" applyFont="1" applyBorder="1" applyAlignment="1">
      <alignment horizontal="left" vertical="center" indent="1"/>
    </xf>
    <xf numFmtId="0" fontId="0" fillId="0" borderId="25" xfId="0" applyBorder="1" applyAlignment="1">
      <alignment horizontal="left" vertical="center" indent="1"/>
    </xf>
    <xf numFmtId="0" fontId="0" fillId="0" borderId="34" xfId="0" applyBorder="1" applyAlignment="1">
      <alignment horizontal="left" vertical="center" indent="1"/>
    </xf>
    <xf numFmtId="0" fontId="0" fillId="0" borderId="21" xfId="0" applyBorder="1" applyAlignment="1">
      <alignment horizontal="left" vertical="center" indent="1"/>
    </xf>
    <xf numFmtId="184" fontId="72" fillId="6" borderId="66" xfId="3" applyNumberFormat="1" applyFont="1" applyFill="1" applyBorder="1" applyAlignment="1" applyProtection="1">
      <alignment vertical="center" shrinkToFit="1"/>
      <protection locked="0"/>
    </xf>
    <xf numFmtId="184" fontId="72" fillId="6" borderId="40" xfId="3" applyNumberFormat="1" applyFont="1" applyFill="1" applyBorder="1" applyAlignment="1" applyProtection="1">
      <alignment vertical="center" shrinkToFit="1"/>
      <protection locked="0"/>
    </xf>
    <xf numFmtId="184" fontId="72" fillId="0" borderId="17" xfId="0" applyNumberFormat="1" applyFont="1" applyBorder="1" applyAlignment="1">
      <alignment vertical="center" shrinkToFit="1"/>
    </xf>
    <xf numFmtId="184" fontId="72" fillId="0" borderId="35" xfId="0" applyNumberFormat="1" applyFont="1" applyBorder="1" applyAlignment="1">
      <alignment vertical="center" shrinkToFit="1"/>
    </xf>
    <xf numFmtId="181" fontId="72" fillId="0" borderId="66" xfId="3" applyNumberFormat="1" applyFont="1" applyFill="1" applyBorder="1" applyAlignment="1" applyProtection="1">
      <alignment vertical="center"/>
      <protection locked="0"/>
    </xf>
    <xf numFmtId="181" fontId="72" fillId="0" borderId="40" xfId="3" applyNumberFormat="1" applyFont="1" applyFill="1" applyBorder="1" applyAlignment="1" applyProtection="1">
      <alignment vertical="center"/>
      <protection locked="0"/>
    </xf>
    <xf numFmtId="0" fontId="72" fillId="0" borderId="17" xfId="0" applyFont="1" applyBorder="1" applyAlignment="1">
      <alignment vertical="center"/>
    </xf>
    <xf numFmtId="0" fontId="72" fillId="0" borderId="35" xfId="0" applyFont="1" applyBorder="1" applyAlignment="1">
      <alignment vertical="center"/>
    </xf>
    <xf numFmtId="0" fontId="0" fillId="0" borderId="1" xfId="0" applyBorder="1" applyAlignment="1">
      <alignment horizontal="center" vertical="center"/>
    </xf>
    <xf numFmtId="0" fontId="5" fillId="0" borderId="17" xfId="0" quotePrefix="1" applyFont="1" applyBorder="1" applyAlignment="1">
      <alignment horizontal="center" vertical="top" wrapText="1"/>
    </xf>
    <xf numFmtId="0" fontId="0" fillId="0" borderId="1" xfId="0" applyBorder="1" applyAlignment="1">
      <alignment horizontal="center" vertical="top" wrapText="1"/>
    </xf>
    <xf numFmtId="195" fontId="72" fillId="0" borderId="17" xfId="0" applyNumberFormat="1" applyFont="1" applyBorder="1" applyAlignment="1">
      <alignment vertical="center" shrinkToFit="1"/>
    </xf>
    <xf numFmtId="195" fontId="72" fillId="0" borderId="35" xfId="0" applyNumberFormat="1" applyFont="1" applyBorder="1" applyAlignment="1">
      <alignment vertical="center" shrinkToFit="1"/>
    </xf>
    <xf numFmtId="0" fontId="6" fillId="0" borderId="39" xfId="0" applyFont="1" applyBorder="1" applyAlignment="1" applyProtection="1">
      <alignment horizontal="center" vertical="center"/>
      <protection locked="0"/>
    </xf>
    <xf numFmtId="0" fontId="0" fillId="0" borderId="35" xfId="0" applyBorder="1" applyAlignment="1">
      <alignment horizontal="center" vertical="center"/>
    </xf>
    <xf numFmtId="0" fontId="5" fillId="0" borderId="72" xfId="0" applyFont="1" applyBorder="1" applyAlignment="1">
      <alignment vertical="center"/>
    </xf>
    <xf numFmtId="0" fontId="5" fillId="0" borderId="85" xfId="0" applyFont="1" applyBorder="1" applyAlignment="1">
      <alignment vertical="center"/>
    </xf>
    <xf numFmtId="0" fontId="5" fillId="0" borderId="73" xfId="0" applyFont="1" applyBorder="1" applyAlignment="1">
      <alignment vertical="center"/>
    </xf>
    <xf numFmtId="0" fontId="0" fillId="0" borderId="17" xfId="0" applyBorder="1" applyAlignment="1">
      <alignment vertical="center"/>
    </xf>
    <xf numFmtId="0" fontId="0" fillId="0" borderId="35" xfId="0" applyBorder="1" applyAlignment="1">
      <alignment vertical="center"/>
    </xf>
    <xf numFmtId="0" fontId="0" fillId="0" borderId="1" xfId="0" applyBorder="1" applyAlignment="1">
      <alignment vertical="center"/>
    </xf>
    <xf numFmtId="0" fontId="6" fillId="0" borderId="72" xfId="0" applyFont="1" applyBorder="1" applyAlignment="1">
      <alignment vertical="center" textRotation="255"/>
    </xf>
    <xf numFmtId="0" fontId="6" fillId="0" borderId="65" xfId="0" applyFont="1" applyBorder="1" applyAlignment="1">
      <alignment vertical="center" textRotation="255"/>
    </xf>
    <xf numFmtId="0" fontId="0" fillId="0" borderId="25" xfId="0" applyBorder="1" applyAlignment="1">
      <alignment vertical="center" textRotation="255"/>
    </xf>
    <xf numFmtId="0" fontId="5" fillId="0" borderId="66" xfId="0" applyFont="1" applyBorder="1" applyAlignment="1">
      <alignment vertical="center"/>
    </xf>
    <xf numFmtId="0" fontId="5" fillId="0" borderId="40" xfId="0" applyFont="1" applyBorder="1" applyAlignment="1">
      <alignment vertical="center"/>
    </xf>
    <xf numFmtId="0" fontId="5" fillId="0" borderId="39" xfId="0" applyFont="1" applyBorder="1" applyAlignment="1">
      <alignment vertical="center"/>
    </xf>
    <xf numFmtId="0" fontId="0" fillId="0" borderId="25" xfId="0" applyBorder="1" applyAlignment="1">
      <alignment vertical="center"/>
    </xf>
    <xf numFmtId="0" fontId="0" fillId="0" borderId="34" xfId="0" applyBorder="1" applyAlignment="1">
      <alignment vertical="center"/>
    </xf>
    <xf numFmtId="0" fontId="0" fillId="0" borderId="21" xfId="0" applyBorder="1" applyAlignment="1">
      <alignment vertical="center"/>
    </xf>
    <xf numFmtId="187" fontId="72" fillId="6" borderId="66" xfId="3" applyNumberFormat="1" applyFont="1" applyFill="1" applyBorder="1" applyAlignment="1" applyProtection="1">
      <alignment horizontal="right" vertical="center" shrinkToFit="1"/>
      <protection locked="0"/>
    </xf>
    <xf numFmtId="187" fontId="72" fillId="0" borderId="25" xfId="0" applyNumberFormat="1" applyFont="1" applyBorder="1" applyAlignment="1">
      <alignment horizontal="right" vertical="center" shrinkToFit="1"/>
    </xf>
    <xf numFmtId="184" fontId="72" fillId="0" borderId="25" xfId="3" applyNumberFormat="1" applyFont="1" applyBorder="1" applyAlignment="1">
      <alignment vertical="center" shrinkToFit="1"/>
    </xf>
    <xf numFmtId="184" fontId="72" fillId="0" borderId="34" xfId="3" applyNumberFormat="1" applyFont="1" applyBorder="1" applyAlignment="1">
      <alignment vertical="center" shrinkToFit="1"/>
    </xf>
    <xf numFmtId="184" fontId="72" fillId="0" borderId="25" xfId="0" applyNumberFormat="1" applyFont="1" applyBorder="1" applyAlignment="1">
      <alignment vertical="center" shrinkToFit="1"/>
    </xf>
    <xf numFmtId="184" fontId="72" fillId="0" borderId="34" xfId="0" applyNumberFormat="1" applyFont="1" applyBorder="1" applyAlignment="1">
      <alignment vertical="center" shrinkToFit="1"/>
    </xf>
    <xf numFmtId="0" fontId="8" fillId="0" borderId="81" xfId="0" applyFont="1" applyBorder="1" applyAlignment="1">
      <alignment horizontal="center" vertical="center"/>
    </xf>
    <xf numFmtId="0" fontId="8" fillId="0" borderId="75" xfId="0" applyFont="1" applyBorder="1" applyAlignment="1">
      <alignment horizontal="center" vertical="center"/>
    </xf>
    <xf numFmtId="0" fontId="8" fillId="0" borderId="85" xfId="0" applyFont="1" applyBorder="1" applyAlignment="1">
      <alignment horizontal="center" vertical="center"/>
    </xf>
    <xf numFmtId="0" fontId="8" fillId="0" borderId="73" xfId="0" applyFont="1" applyBorder="1" applyAlignment="1">
      <alignment horizontal="center" vertical="center"/>
    </xf>
    <xf numFmtId="0" fontId="6" fillId="0" borderId="66" xfId="0" applyFont="1" applyBorder="1" applyAlignment="1">
      <alignment vertical="center" shrinkToFit="1"/>
    </xf>
    <xf numFmtId="0" fontId="6" fillId="0" borderId="40" xfId="0" applyFont="1" applyBorder="1" applyAlignment="1">
      <alignment vertical="center" shrinkToFit="1"/>
    </xf>
    <xf numFmtId="0" fontId="6" fillId="0" borderId="39" xfId="0" applyFont="1" applyBorder="1" applyAlignment="1">
      <alignment vertical="center" shrinkToFit="1"/>
    </xf>
    <xf numFmtId="0" fontId="6" fillId="0" borderId="17" xfId="0" applyFont="1" applyBorder="1" applyAlignment="1">
      <alignment vertical="center" shrinkToFit="1"/>
    </xf>
    <xf numFmtId="0" fontId="6" fillId="0" borderId="35" xfId="0" applyFont="1" applyBorder="1" applyAlignment="1">
      <alignment vertical="center" shrinkToFit="1"/>
    </xf>
    <xf numFmtId="0" fontId="6" fillId="0" borderId="1" xfId="0" applyFont="1" applyBorder="1" applyAlignment="1">
      <alignment vertical="center" shrinkToFit="1"/>
    </xf>
    <xf numFmtId="187" fontId="72" fillId="6" borderId="66" xfId="0" applyNumberFormat="1" applyFont="1" applyFill="1" applyBorder="1" applyAlignment="1" applyProtection="1">
      <alignment vertical="center" shrinkToFit="1"/>
      <protection locked="0"/>
    </xf>
    <xf numFmtId="187" fontId="72" fillId="0" borderId="17" xfId="0" applyNumberFormat="1" applyFont="1" applyBorder="1" applyAlignment="1">
      <alignment vertical="center" shrinkToFit="1"/>
    </xf>
    <xf numFmtId="189" fontId="72" fillId="0" borderId="66" xfId="3" applyNumberFormat="1" applyFont="1" applyFill="1" applyBorder="1" applyAlignment="1" applyProtection="1">
      <alignment vertical="center"/>
    </xf>
    <xf numFmtId="189" fontId="72" fillId="0" borderId="40" xfId="3" applyNumberFormat="1" applyFont="1" applyFill="1" applyBorder="1" applyAlignment="1" applyProtection="1">
      <alignment vertical="center"/>
    </xf>
    <xf numFmtId="0" fontId="5" fillId="0" borderId="39" xfId="0" applyFont="1" applyBorder="1" applyAlignment="1">
      <alignment horizontal="center" vertical="center" wrapText="1"/>
    </xf>
    <xf numFmtId="0" fontId="0" fillId="0" borderId="1" xfId="0" applyBorder="1" applyAlignment="1">
      <alignment horizontal="center" vertical="center" wrapText="1"/>
    </xf>
    <xf numFmtId="187" fontId="72" fillId="0" borderId="17" xfId="0" applyNumberFormat="1" applyFont="1" applyBorder="1" applyAlignment="1">
      <alignment horizontal="right" vertical="center" shrinkToFit="1"/>
    </xf>
    <xf numFmtId="184" fontId="72" fillId="0" borderId="17" xfId="3" applyNumberFormat="1" applyFont="1" applyBorder="1" applyAlignment="1">
      <alignment vertical="center" shrinkToFit="1"/>
    </xf>
    <xf numFmtId="184" fontId="72" fillId="0" borderId="35" xfId="3" applyNumberFormat="1" applyFont="1" applyBorder="1" applyAlignment="1">
      <alignment vertical="center" shrinkToFit="1"/>
    </xf>
    <xf numFmtId="0" fontId="6" fillId="0" borderId="66" xfId="0" applyFont="1" applyBorder="1" applyAlignment="1">
      <alignment vertical="center"/>
    </xf>
    <xf numFmtId="0" fontId="6" fillId="0" borderId="40" xfId="0" applyFont="1" applyBorder="1" applyAlignment="1">
      <alignment vertical="center"/>
    </xf>
    <xf numFmtId="0" fontId="6" fillId="0" borderId="39" xfId="0" applyFont="1" applyBorder="1" applyAlignment="1">
      <alignment vertical="center"/>
    </xf>
    <xf numFmtId="187" fontId="72" fillId="6" borderId="66" xfId="0" applyNumberFormat="1" applyFont="1" applyFill="1" applyBorder="1" applyAlignment="1" applyProtection="1">
      <alignment horizontal="right" vertical="center" shrinkToFit="1"/>
      <protection locked="0"/>
    </xf>
    <xf numFmtId="0" fontId="5" fillId="0" borderId="1" xfId="0" applyFont="1" applyBorder="1" applyAlignment="1">
      <alignment horizontal="center" vertical="top" wrapText="1"/>
    </xf>
    <xf numFmtId="184" fontId="72" fillId="6" borderId="72" xfId="3" applyNumberFormat="1" applyFont="1" applyFill="1" applyBorder="1" applyAlignment="1" applyProtection="1">
      <alignment vertical="center" shrinkToFit="1"/>
      <protection locked="0"/>
    </xf>
    <xf numFmtId="184" fontId="72" fillId="6" borderId="85" xfId="3" applyNumberFormat="1" applyFont="1" applyFill="1" applyBorder="1" applyAlignment="1" applyProtection="1">
      <alignment vertical="center" shrinkToFit="1"/>
      <protection locked="0"/>
    </xf>
    <xf numFmtId="0" fontId="6" fillId="0" borderId="73" xfId="0" applyFont="1" applyBorder="1" applyAlignment="1" applyProtection="1">
      <alignment horizontal="center" vertical="center"/>
      <protection locked="0"/>
    </xf>
    <xf numFmtId="189" fontId="72" fillId="0" borderId="72" xfId="3" applyNumberFormat="1" applyFont="1" applyFill="1" applyBorder="1" applyAlignment="1" applyProtection="1">
      <alignment vertical="center"/>
    </xf>
    <xf numFmtId="189" fontId="72" fillId="0" borderId="85" xfId="3" applyNumberFormat="1" applyFont="1" applyFill="1" applyBorder="1" applyAlignment="1" applyProtection="1">
      <alignment vertical="center"/>
    </xf>
    <xf numFmtId="0" fontId="5" fillId="0" borderId="73" xfId="0" applyFont="1" applyBorder="1" applyAlignment="1">
      <alignment horizontal="center" vertical="center"/>
    </xf>
    <xf numFmtId="0" fontId="5" fillId="0" borderId="39" xfId="0" applyFont="1" applyBorder="1" applyAlignment="1" applyProtection="1">
      <alignment horizontal="center" vertical="center"/>
      <protection locked="0"/>
    </xf>
    <xf numFmtId="195" fontId="72" fillId="0" borderId="72" xfId="3" applyNumberFormat="1" applyFont="1" applyFill="1" applyBorder="1" applyAlignment="1" applyProtection="1">
      <alignment vertical="center" shrinkToFit="1"/>
      <protection locked="0"/>
    </xf>
    <xf numFmtId="195" fontId="72" fillId="0" borderId="85" xfId="3" applyNumberFormat="1" applyFont="1" applyFill="1" applyBorder="1" applyAlignment="1" applyProtection="1">
      <alignment vertical="center" shrinkToFit="1"/>
      <protection locked="0"/>
    </xf>
    <xf numFmtId="0" fontId="0" fillId="0" borderId="27" xfId="0" applyBorder="1" applyAlignment="1">
      <alignment horizontal="center" vertical="center" wrapText="1"/>
    </xf>
    <xf numFmtId="0" fontId="0" fillId="0" borderId="9" xfId="0" applyBorder="1" applyAlignment="1">
      <alignment horizontal="center" vertical="center" wrapText="1"/>
    </xf>
    <xf numFmtId="195" fontId="72" fillId="0" borderId="25" xfId="3" applyNumberFormat="1" applyFont="1" applyFill="1" applyBorder="1" applyAlignment="1" applyProtection="1">
      <alignment vertical="center" shrinkToFit="1"/>
      <protection locked="0"/>
    </xf>
    <xf numFmtId="195" fontId="72" fillId="0" borderId="34" xfId="3" applyNumberFormat="1" applyFont="1" applyFill="1" applyBorder="1" applyAlignment="1" applyProtection="1">
      <alignment vertical="center" shrinkToFit="1"/>
      <protection locked="0"/>
    </xf>
    <xf numFmtId="0" fontId="6" fillId="0" borderId="89" xfId="0" applyFont="1" applyBorder="1" applyAlignment="1">
      <alignment horizontal="center" vertical="center" textRotation="255"/>
    </xf>
    <xf numFmtId="0" fontId="6" fillId="0" borderId="83" xfId="0" applyFont="1" applyBorder="1" applyAlignment="1">
      <alignment horizontal="center" vertical="center" textRotation="255"/>
    </xf>
    <xf numFmtId="0" fontId="0" fillId="0" borderId="83" xfId="0" applyBorder="1"/>
    <xf numFmtId="0" fontId="0" fillId="0" borderId="84" xfId="0" applyBorder="1"/>
    <xf numFmtId="0" fontId="6" fillId="0" borderId="74" xfId="0" applyFont="1" applyBorder="1" applyAlignment="1">
      <alignment vertical="center" shrinkToFit="1"/>
    </xf>
    <xf numFmtId="0" fontId="6" fillId="0" borderId="81" xfId="0" applyFont="1" applyBorder="1" applyAlignment="1">
      <alignment vertical="center" shrinkToFit="1"/>
    </xf>
    <xf numFmtId="0" fontId="6" fillId="0" borderId="75" xfId="0" applyFont="1" applyBorder="1" applyAlignment="1">
      <alignment vertical="center" shrinkToFit="1"/>
    </xf>
    <xf numFmtId="187" fontId="72" fillId="6" borderId="74" xfId="0" applyNumberFormat="1" applyFont="1" applyFill="1" applyBorder="1" applyAlignment="1" applyProtection="1">
      <alignment horizontal="right" vertical="center" shrinkToFit="1"/>
      <protection locked="0"/>
    </xf>
    <xf numFmtId="0" fontId="5" fillId="0" borderId="75" xfId="0" applyFont="1" applyBorder="1" applyAlignment="1">
      <alignment horizontal="center" vertical="center"/>
    </xf>
    <xf numFmtId="184" fontId="72" fillId="6" borderId="74" xfId="3" applyNumberFormat="1" applyFont="1" applyFill="1" applyBorder="1" applyAlignment="1" applyProtection="1">
      <alignment vertical="center" shrinkToFit="1"/>
      <protection locked="0"/>
    </xf>
    <xf numFmtId="184" fontId="72" fillId="6" borderId="81" xfId="3" applyNumberFormat="1" applyFont="1" applyFill="1" applyBorder="1" applyAlignment="1" applyProtection="1">
      <alignment vertical="center" shrinkToFit="1"/>
      <protection locked="0"/>
    </xf>
    <xf numFmtId="0" fontId="72" fillId="0" borderId="25" xfId="0" applyFont="1" applyBorder="1" applyAlignment="1">
      <alignment vertical="center"/>
    </xf>
    <xf numFmtId="0" fontId="72" fillId="0" borderId="34" xfId="0" applyFont="1" applyBorder="1" applyAlignment="1">
      <alignment vertical="center"/>
    </xf>
    <xf numFmtId="0" fontId="0" fillId="0" borderId="27"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72" xfId="0" applyBorder="1" applyAlignment="1">
      <alignment horizontal="center" vertical="center" textRotation="255"/>
    </xf>
    <xf numFmtId="0" fontId="1" fillId="0" borderId="73" xfId="0" applyFont="1" applyBorder="1" applyAlignment="1">
      <alignment horizontal="center" vertical="center" textRotation="255"/>
    </xf>
    <xf numFmtId="0" fontId="0" fillId="0" borderId="65" xfId="0" applyBorder="1" applyAlignment="1">
      <alignment horizontal="center" vertical="center" textRotation="255"/>
    </xf>
    <xf numFmtId="0" fontId="1" fillId="0" borderId="5" xfId="0" applyFont="1" applyBorder="1" applyAlignment="1">
      <alignment horizontal="center" vertical="center" textRotation="255"/>
    </xf>
    <xf numFmtId="0" fontId="1" fillId="0" borderId="65" xfId="0" applyFont="1" applyBorder="1" applyAlignment="1">
      <alignment horizontal="center" vertical="center" textRotation="255"/>
    </xf>
    <xf numFmtId="0" fontId="1" fillId="0" borderId="63" xfId="0" applyFont="1" applyBorder="1" applyAlignment="1">
      <alignment horizontal="center" vertical="center" textRotation="255"/>
    </xf>
    <xf numFmtId="0" fontId="1" fillId="0" borderId="20" xfId="0" applyFont="1" applyBorder="1" applyAlignment="1">
      <alignment horizontal="center" vertical="center" textRotation="255"/>
    </xf>
    <xf numFmtId="0" fontId="5" fillId="0" borderId="75" xfId="0" applyFont="1" applyBorder="1" applyAlignment="1" applyProtection="1">
      <alignment horizontal="center" vertical="center"/>
      <protection locked="0"/>
    </xf>
    <xf numFmtId="189" fontId="72" fillId="0" borderId="74" xfId="3" applyNumberFormat="1" applyFont="1" applyFill="1" applyBorder="1" applyAlignment="1" applyProtection="1">
      <alignment vertical="center"/>
    </xf>
    <xf numFmtId="189" fontId="72" fillId="0" borderId="81" xfId="3" applyNumberFormat="1" applyFont="1" applyFill="1" applyBorder="1" applyAlignment="1" applyProtection="1">
      <alignment vertical="center"/>
    </xf>
    <xf numFmtId="0" fontId="5" fillId="0" borderId="75" xfId="0" applyFont="1" applyBorder="1" applyAlignment="1">
      <alignment horizontal="center" vertical="center" wrapText="1"/>
    </xf>
    <xf numFmtId="195" fontId="72" fillId="0" borderId="74" xfId="3" applyNumberFormat="1" applyFont="1" applyFill="1" applyBorder="1" applyAlignment="1" applyProtection="1">
      <alignment vertical="center" shrinkToFit="1"/>
      <protection locked="0"/>
    </xf>
    <xf numFmtId="195" fontId="72" fillId="0" borderId="81" xfId="3" applyNumberFormat="1" applyFont="1" applyFill="1" applyBorder="1" applyAlignment="1" applyProtection="1">
      <alignment vertical="center" shrinkToFit="1"/>
      <protection locked="0"/>
    </xf>
    <xf numFmtId="0" fontId="0" fillId="0" borderId="64" xfId="0" applyBorder="1" applyAlignment="1">
      <alignment horizontal="center" vertical="center"/>
    </xf>
    <xf numFmtId="0" fontId="0" fillId="0" borderId="87" xfId="0" applyBorder="1" applyAlignment="1">
      <alignment horizontal="center" vertical="center"/>
    </xf>
    <xf numFmtId="0" fontId="0" fillId="0" borderId="12" xfId="0" applyBorder="1" applyAlignment="1">
      <alignment horizontal="center" vertical="center"/>
    </xf>
    <xf numFmtId="0" fontId="0" fillId="0" borderId="64" xfId="0" applyBorder="1" applyAlignment="1">
      <alignment horizontal="center" vertical="center" wrapText="1"/>
    </xf>
    <xf numFmtId="0" fontId="0" fillId="0" borderId="12" xfId="0" applyBorder="1" applyAlignment="1">
      <alignment horizontal="center" vertical="center" wrapText="1"/>
    </xf>
    <xf numFmtId="195" fontId="72" fillId="0" borderId="17" xfId="3" applyNumberFormat="1" applyFont="1" applyFill="1" applyBorder="1" applyAlignment="1" applyProtection="1">
      <alignment vertical="center" shrinkToFit="1"/>
      <protection locked="0"/>
    </xf>
    <xf numFmtId="195" fontId="72" fillId="0" borderId="35" xfId="3" applyNumberFormat="1" applyFont="1" applyFill="1" applyBorder="1" applyAlignment="1" applyProtection="1">
      <alignment vertical="center" shrinkToFit="1"/>
      <protection locked="0"/>
    </xf>
    <xf numFmtId="0" fontId="5" fillId="0" borderId="27"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178" fontId="7" fillId="0" borderId="27" xfId="3" applyNumberFormat="1" applyFont="1" applyFill="1" applyBorder="1" applyAlignment="1" applyProtection="1">
      <alignment horizontal="center" vertical="center"/>
    </xf>
    <xf numFmtId="178" fontId="7" fillId="0" borderId="4" xfId="3" applyNumberFormat="1" applyFont="1" applyFill="1" applyBorder="1" applyAlignment="1" applyProtection="1">
      <alignment horizontal="center" vertical="center"/>
    </xf>
    <xf numFmtId="178" fontId="7" fillId="0" borderId="9" xfId="3" applyNumberFormat="1" applyFont="1" applyFill="1" applyBorder="1" applyAlignment="1" applyProtection="1">
      <alignment horizontal="center" vertical="center"/>
    </xf>
    <xf numFmtId="0" fontId="5" fillId="0" borderId="15" xfId="0" quotePrefix="1" applyFont="1" applyBorder="1" applyAlignment="1">
      <alignment horizontal="center" vertical="top" wrapText="1"/>
    </xf>
    <xf numFmtId="0" fontId="0" fillId="0" borderId="2" xfId="0" applyBorder="1" applyAlignment="1">
      <alignment horizontal="center" vertical="top" wrapText="1"/>
    </xf>
    <xf numFmtId="187" fontId="72" fillId="6" borderId="72" xfId="3" applyNumberFormat="1" applyFont="1" applyFill="1" applyBorder="1" applyAlignment="1" applyProtection="1">
      <alignment horizontal="right" vertical="center" shrinkToFit="1"/>
      <protection locked="0"/>
    </xf>
    <xf numFmtId="191" fontId="72" fillId="0" borderId="72" xfId="3" applyNumberFormat="1" applyFont="1" applyFill="1" applyBorder="1" applyAlignment="1" applyProtection="1">
      <alignment horizontal="right" vertical="center"/>
      <protection locked="0"/>
    </xf>
    <xf numFmtId="191" fontId="72" fillId="0" borderId="85" xfId="3" applyNumberFormat="1" applyFont="1" applyFill="1" applyBorder="1" applyAlignment="1" applyProtection="1">
      <alignment horizontal="right" vertical="center"/>
      <protection locked="0"/>
    </xf>
    <xf numFmtId="0" fontId="72" fillId="0" borderId="17" xfId="0" applyFont="1" applyBorder="1" applyAlignment="1">
      <alignment horizontal="right" vertical="center"/>
    </xf>
    <xf numFmtId="0" fontId="72" fillId="0" borderId="35" xfId="0" applyFont="1" applyBorder="1" applyAlignment="1">
      <alignment horizontal="right" vertical="center"/>
    </xf>
    <xf numFmtId="0" fontId="1" fillId="0" borderId="88" xfId="0" applyFont="1" applyBorder="1" applyAlignment="1">
      <alignment horizontal="center" vertical="center"/>
    </xf>
    <xf numFmtId="0" fontId="1" fillId="0" borderId="86" xfId="0" applyFont="1" applyBorder="1" applyAlignment="1">
      <alignment horizontal="center" vertical="center"/>
    </xf>
    <xf numFmtId="0" fontId="1" fillId="0" borderId="14" xfId="0" applyFont="1" applyBorder="1" applyAlignment="1">
      <alignment horizontal="center" vertical="center"/>
    </xf>
    <xf numFmtId="0" fontId="1" fillId="0" borderId="64" xfId="0" applyFont="1" applyBorder="1" applyAlignment="1">
      <alignment horizontal="center" vertical="center"/>
    </xf>
    <xf numFmtId="0" fontId="1" fillId="0" borderId="87" xfId="0" applyFont="1" applyBorder="1" applyAlignment="1">
      <alignment horizontal="center" vertical="center"/>
    </xf>
    <xf numFmtId="0" fontId="1" fillId="0" borderId="12" xfId="0" applyFont="1" applyBorder="1" applyAlignment="1">
      <alignment horizontal="center" vertical="center"/>
    </xf>
    <xf numFmtId="0" fontId="8" fillId="0" borderId="86" xfId="0" applyFont="1" applyBorder="1" applyAlignment="1">
      <alignment horizontal="center" vertical="center"/>
    </xf>
    <xf numFmtId="0" fontId="8" fillId="0" borderId="14" xfId="0" applyFont="1" applyBorder="1" applyAlignment="1">
      <alignment horizontal="center" vertical="center"/>
    </xf>
    <xf numFmtId="0" fontId="1" fillId="0" borderId="88" xfId="0" applyFont="1" applyBorder="1" applyAlignment="1">
      <alignment horizontal="center" vertical="center" wrapText="1"/>
    </xf>
    <xf numFmtId="0" fontId="1" fillId="0" borderId="14" xfId="0" applyFont="1" applyBorder="1" applyAlignment="1">
      <alignment horizontal="center" vertical="center" wrapText="1"/>
    </xf>
    <xf numFmtId="195" fontId="72" fillId="0" borderId="88" xfId="3" applyNumberFormat="1" applyFont="1" applyFill="1" applyBorder="1" applyAlignment="1" applyProtection="1">
      <alignment vertical="center" shrinkToFit="1"/>
    </xf>
    <xf numFmtId="195" fontId="72" fillId="0" borderId="86" xfId="3" applyNumberFormat="1" applyFont="1" applyFill="1" applyBorder="1" applyAlignment="1" applyProtection="1">
      <alignment vertical="center" shrinkToFit="1"/>
    </xf>
    <xf numFmtId="0" fontId="5" fillId="0" borderId="17" xfId="0" quotePrefix="1" applyFont="1" applyBorder="1" applyAlignment="1">
      <alignment horizontal="center" vertical="center" wrapText="1"/>
    </xf>
    <xf numFmtId="0" fontId="1" fillId="0" borderId="64" xfId="0" applyFont="1" applyBorder="1" applyAlignment="1">
      <alignment horizontal="center" vertical="center" wrapText="1"/>
    </xf>
    <xf numFmtId="0" fontId="1" fillId="0" borderId="12" xfId="0" applyFont="1" applyBorder="1" applyAlignment="1">
      <alignment horizontal="center" vertical="center" wrapText="1"/>
    </xf>
    <xf numFmtId="195" fontId="72" fillId="0" borderId="64" xfId="3" applyNumberFormat="1" applyFont="1" applyFill="1" applyBorder="1" applyAlignment="1" applyProtection="1">
      <alignment vertical="center" shrinkToFit="1"/>
    </xf>
    <xf numFmtId="195" fontId="72" fillId="0" borderId="87" xfId="3" applyNumberFormat="1" applyFont="1" applyFill="1" applyBorder="1" applyAlignment="1" applyProtection="1">
      <alignment vertical="center" shrinkToFit="1"/>
    </xf>
    <xf numFmtId="0" fontId="8" fillId="0" borderId="87" xfId="0" applyFont="1" applyBorder="1" applyAlignment="1">
      <alignment horizontal="center" vertical="center"/>
    </xf>
    <xf numFmtId="0" fontId="8" fillId="0" borderId="12" xfId="0" applyFont="1" applyBorder="1" applyAlignment="1">
      <alignment horizontal="center" vertical="center"/>
    </xf>
    <xf numFmtId="187" fontId="72" fillId="0" borderId="25" xfId="0" applyNumberFormat="1" applyFont="1" applyBorder="1" applyAlignment="1">
      <alignment vertical="center" shrinkToFit="1"/>
    </xf>
    <xf numFmtId="195" fontId="72" fillId="0" borderId="17" xfId="0" applyNumberFormat="1" applyFont="1" applyBorder="1" applyAlignment="1" applyProtection="1">
      <alignment vertical="center" shrinkToFit="1"/>
      <protection locked="0"/>
    </xf>
    <xf numFmtId="195" fontId="72" fillId="0" borderId="35" xfId="0" applyNumberFormat="1" applyFont="1" applyBorder="1" applyAlignment="1" applyProtection="1">
      <alignment vertical="center" shrinkToFit="1"/>
      <protection locked="0"/>
    </xf>
    <xf numFmtId="0" fontId="6" fillId="0" borderId="72" xfId="0" applyFont="1" applyBorder="1" applyAlignment="1">
      <alignment vertical="center"/>
    </xf>
    <xf numFmtId="0" fontId="6" fillId="0" borderId="85" xfId="0" applyFont="1" applyBorder="1" applyAlignment="1">
      <alignment vertical="center"/>
    </xf>
    <xf numFmtId="0" fontId="6" fillId="0" borderId="73" xfId="0" applyFont="1" applyBorder="1" applyAlignment="1">
      <alignment vertical="center"/>
    </xf>
    <xf numFmtId="187" fontId="72" fillId="6" borderId="72" xfId="0" applyNumberFormat="1" applyFont="1" applyFill="1" applyBorder="1" applyAlignment="1" applyProtection="1">
      <alignment vertical="center" shrinkToFit="1"/>
      <protection locked="0"/>
    </xf>
    <xf numFmtId="0" fontId="0" fillId="0" borderId="17" xfId="0" applyBorder="1" applyAlignment="1">
      <alignment vertical="center" shrinkToFit="1"/>
    </xf>
    <xf numFmtId="0" fontId="0" fillId="0" borderId="35" xfId="0" applyBorder="1" applyAlignment="1">
      <alignment vertical="center" shrinkToFit="1"/>
    </xf>
    <xf numFmtId="0" fontId="0" fillId="0" borderId="1" xfId="0" applyBorder="1" applyAlignment="1">
      <alignment vertical="center" shrinkToFit="1"/>
    </xf>
    <xf numFmtId="0" fontId="6" fillId="0" borderId="75" xfId="0" applyFont="1" applyBorder="1" applyAlignment="1" applyProtection="1">
      <alignment horizontal="center" vertical="center"/>
      <protection locked="0"/>
    </xf>
    <xf numFmtId="181" fontId="72" fillId="0" borderId="74" xfId="3" applyNumberFormat="1" applyFont="1" applyFill="1" applyBorder="1" applyAlignment="1" applyProtection="1">
      <alignment vertical="center"/>
      <protection locked="0"/>
    </xf>
    <xf numFmtId="181" fontId="72" fillId="0" borderId="81" xfId="3" applyNumberFormat="1" applyFont="1" applyFill="1" applyBorder="1" applyAlignment="1" applyProtection="1">
      <alignment vertical="center"/>
      <protection locked="0"/>
    </xf>
    <xf numFmtId="0" fontId="72" fillId="0" borderId="25" xfId="0" applyFont="1" applyBorder="1" applyAlignment="1" applyProtection="1">
      <alignment vertical="center"/>
      <protection locked="0"/>
    </xf>
    <xf numFmtId="0" fontId="72" fillId="0" borderId="34" xfId="0" applyFont="1" applyBorder="1" applyAlignment="1" applyProtection="1">
      <alignment vertical="center"/>
      <protection locked="0"/>
    </xf>
    <xf numFmtId="184" fontId="72" fillId="0" borderId="74" xfId="3" applyNumberFormat="1" applyFont="1" applyFill="1" applyBorder="1" applyAlignment="1" applyProtection="1">
      <alignment vertical="center" shrinkToFit="1"/>
    </xf>
    <xf numFmtId="184" fontId="72" fillId="0" borderId="81" xfId="3" applyNumberFormat="1" applyFont="1" applyFill="1" applyBorder="1" applyAlignment="1" applyProtection="1">
      <alignment vertical="center" shrinkToFit="1"/>
    </xf>
    <xf numFmtId="0" fontId="6" fillId="0" borderId="75" xfId="0" applyFont="1" applyBorder="1" applyAlignment="1">
      <alignment horizontal="center" vertical="center"/>
    </xf>
    <xf numFmtId="191" fontId="72" fillId="0" borderId="74" xfId="3" applyNumberFormat="1" applyFont="1" applyFill="1" applyBorder="1" applyAlignment="1" applyProtection="1">
      <alignment vertical="center"/>
    </xf>
    <xf numFmtId="191" fontId="72" fillId="0" borderId="81" xfId="3" applyNumberFormat="1" applyFont="1" applyFill="1" applyBorder="1" applyAlignment="1" applyProtection="1">
      <alignment vertical="center"/>
    </xf>
    <xf numFmtId="195" fontId="72" fillId="0" borderId="74" xfId="3" applyNumberFormat="1" applyFont="1" applyFill="1" applyBorder="1" applyAlignment="1" applyProtection="1">
      <alignment vertical="center" shrinkToFit="1"/>
    </xf>
    <xf numFmtId="195" fontId="72" fillId="0" borderId="81" xfId="3" applyNumberFormat="1" applyFont="1" applyFill="1" applyBorder="1" applyAlignment="1" applyProtection="1">
      <alignment vertical="center" shrinkToFit="1"/>
    </xf>
    <xf numFmtId="0" fontId="6" fillId="0" borderId="82" xfId="0" applyFont="1" applyBorder="1" applyAlignment="1">
      <alignment vertical="center" textRotation="255"/>
    </xf>
    <xf numFmtId="0" fontId="6" fillId="0" borderId="83" xfId="0" applyFont="1" applyBorder="1" applyAlignment="1">
      <alignment vertical="center" textRotation="255"/>
    </xf>
    <xf numFmtId="0" fontId="0" fillId="0" borderId="84" xfId="0" applyBorder="1" applyAlignment="1">
      <alignment vertical="center" textRotation="255"/>
    </xf>
    <xf numFmtId="0" fontId="6" fillId="0" borderId="74" xfId="0" applyFont="1" applyBorder="1" applyAlignment="1">
      <alignment horizontal="center" vertical="center"/>
    </xf>
    <xf numFmtId="0" fontId="6" fillId="0" borderId="81" xfId="0" applyFont="1" applyBorder="1" applyAlignment="1">
      <alignment horizontal="center" vertical="center"/>
    </xf>
    <xf numFmtId="0" fontId="0" fillId="0" borderId="25" xfId="0" applyBorder="1" applyAlignment="1">
      <alignment horizontal="center" vertical="center"/>
    </xf>
    <xf numFmtId="190" fontId="72" fillId="0" borderId="74" xfId="3" applyNumberFormat="1" applyFont="1" applyFill="1" applyBorder="1" applyAlignment="1" applyProtection="1">
      <alignment horizontal="right" vertical="center" shrinkToFit="1"/>
    </xf>
    <xf numFmtId="190" fontId="72" fillId="0" borderId="25" xfId="0" applyNumberFormat="1" applyFont="1" applyBorder="1" applyAlignment="1">
      <alignment horizontal="right" vertical="center" shrinkToFit="1"/>
    </xf>
    <xf numFmtId="187" fontId="72" fillId="6" borderId="74" xfId="3" applyNumberFormat="1" applyFont="1" applyFill="1" applyBorder="1" applyAlignment="1" applyProtection="1">
      <alignment horizontal="right" vertical="center" shrinkToFit="1"/>
      <protection locked="0"/>
    </xf>
    <xf numFmtId="0" fontId="6" fillId="0" borderId="2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95" fillId="6" borderId="0" xfId="0" applyFont="1" applyFill="1" applyAlignment="1">
      <alignment horizontal="center" vertical="center" shrinkToFit="1"/>
    </xf>
    <xf numFmtId="0" fontId="6" fillId="0" borderId="84" xfId="0" applyFont="1" applyBorder="1" applyAlignment="1">
      <alignment horizontal="center" vertical="center" textRotation="255"/>
    </xf>
    <xf numFmtId="0" fontId="6" fillId="0" borderId="82" xfId="0" applyFont="1" applyBorder="1" applyAlignment="1">
      <alignment horizontal="center" vertical="center" textRotation="255"/>
    </xf>
    <xf numFmtId="0" fontId="6" fillId="0" borderId="36" xfId="0" applyFont="1" applyBorder="1" applyAlignment="1">
      <alignment vertical="center" wrapText="1"/>
    </xf>
    <xf numFmtId="0" fontId="6" fillId="0" borderId="8" xfId="0" applyFont="1" applyBorder="1" applyAlignment="1">
      <alignment vertical="center" wrapText="1"/>
    </xf>
    <xf numFmtId="183" fontId="95" fillId="0" borderId="19" xfId="3" applyNumberFormat="1" applyFont="1" applyFill="1" applyBorder="1" applyAlignment="1" applyProtection="1">
      <alignment vertical="center"/>
      <protection locked="0"/>
    </xf>
    <xf numFmtId="183" fontId="95" fillId="0" borderId="36" xfId="3" applyNumberFormat="1" applyFont="1" applyFill="1" applyBorder="1" applyAlignment="1" applyProtection="1">
      <alignment vertical="center"/>
      <protection locked="0"/>
    </xf>
    <xf numFmtId="184" fontId="95" fillId="6" borderId="19" xfId="3" applyNumberFormat="1" applyFont="1" applyFill="1" applyBorder="1" applyAlignment="1" applyProtection="1">
      <alignment vertical="center"/>
      <protection locked="0"/>
    </xf>
    <xf numFmtId="184" fontId="95" fillId="6" borderId="36" xfId="3" applyNumberFormat="1" applyFont="1" applyFill="1" applyBorder="1" applyAlignment="1" applyProtection="1">
      <alignment vertical="center"/>
      <protection locked="0"/>
    </xf>
    <xf numFmtId="0" fontId="6" fillId="0" borderId="26" xfId="0" applyFont="1" applyBorder="1" applyAlignment="1">
      <alignment vertical="center" wrapText="1"/>
    </xf>
    <xf numFmtId="0" fontId="6" fillId="0" borderId="2" xfId="0" applyFont="1" applyBorder="1" applyAlignment="1">
      <alignment vertical="center" wrapText="1"/>
    </xf>
    <xf numFmtId="183" fontId="95" fillId="0" borderId="15" xfId="3" applyNumberFormat="1" applyFont="1" applyFill="1" applyBorder="1" applyAlignment="1" applyProtection="1">
      <alignment vertical="center"/>
      <protection locked="0"/>
    </xf>
    <xf numFmtId="183" fontId="95" fillId="0" borderId="26" xfId="3" applyNumberFormat="1" applyFont="1" applyFill="1" applyBorder="1" applyAlignment="1" applyProtection="1">
      <alignment vertical="center"/>
      <protection locked="0"/>
    </xf>
    <xf numFmtId="184" fontId="95" fillId="6" borderId="15" xfId="3" applyNumberFormat="1" applyFont="1" applyFill="1" applyBorder="1" applyAlignment="1" applyProtection="1">
      <alignment vertical="center"/>
      <protection locked="0"/>
    </xf>
    <xf numFmtId="184" fontId="95" fillId="6" borderId="26" xfId="3" applyNumberFormat="1" applyFont="1" applyFill="1" applyBorder="1" applyAlignment="1" applyProtection="1">
      <alignment vertical="center"/>
      <protection locked="0"/>
    </xf>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5" fillId="0" borderId="36" xfId="0" applyFont="1" applyBorder="1" applyAlignment="1">
      <alignment horizontal="center" vertical="center"/>
    </xf>
    <xf numFmtId="0" fontId="5" fillId="0" borderId="8" xfId="0" applyFont="1" applyBorder="1" applyAlignment="1">
      <alignment horizontal="center" vertical="center"/>
    </xf>
    <xf numFmtId="183" fontId="95" fillId="0" borderId="16" xfId="3" applyNumberFormat="1" applyFont="1" applyFill="1" applyBorder="1" applyAlignment="1" applyProtection="1">
      <alignment vertical="center"/>
      <protection locked="0"/>
    </xf>
    <xf numFmtId="183" fontId="95" fillId="0" borderId="24" xfId="3" applyNumberFormat="1" applyFont="1" applyFill="1" applyBorder="1" applyAlignment="1" applyProtection="1">
      <alignment vertical="center"/>
      <protection locked="0"/>
    </xf>
    <xf numFmtId="0" fontId="6" fillId="0" borderId="25" xfId="0"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183" fontId="95" fillId="0" borderId="27" xfId="3" applyNumberFormat="1" applyFont="1" applyFill="1" applyBorder="1" applyAlignment="1" applyProtection="1">
      <alignment vertical="center"/>
      <protection locked="0"/>
    </xf>
    <xf numFmtId="183" fontId="95" fillId="0" borderId="4" xfId="3" applyNumberFormat="1" applyFont="1" applyFill="1" applyBorder="1" applyAlignment="1" applyProtection="1">
      <alignment vertical="center"/>
      <protection locked="0"/>
    </xf>
    <xf numFmtId="184" fontId="95" fillId="6" borderId="25" xfId="3" applyNumberFormat="1" applyFont="1" applyFill="1" applyBorder="1" applyAlignment="1" applyProtection="1">
      <alignment vertical="center"/>
      <protection locked="0"/>
    </xf>
    <xf numFmtId="184" fontId="95" fillId="6" borderId="34" xfId="3" applyNumberFormat="1" applyFont="1" applyFill="1" applyBorder="1" applyAlignment="1" applyProtection="1">
      <alignment vertical="center"/>
      <protection locked="0"/>
    </xf>
    <xf numFmtId="0" fontId="5" fillId="0" borderId="34" xfId="0" applyFont="1" applyBorder="1" applyAlignment="1">
      <alignment horizontal="center" vertical="center"/>
    </xf>
    <xf numFmtId="0" fontId="5" fillId="0" borderId="21" xfId="0" applyFont="1" applyBorder="1" applyAlignment="1">
      <alignment horizontal="center" vertical="center"/>
    </xf>
    <xf numFmtId="183" fontId="95" fillId="0" borderId="25" xfId="3" applyNumberFormat="1" applyFont="1" applyFill="1" applyBorder="1" applyAlignment="1" applyProtection="1">
      <alignment vertical="center"/>
      <protection locked="0"/>
    </xf>
    <xf numFmtId="183" fontId="95" fillId="0" borderId="34" xfId="3" applyNumberFormat="1" applyFont="1" applyFill="1" applyBorder="1" applyAlignment="1" applyProtection="1">
      <alignment vertical="center"/>
      <protection locked="0"/>
    </xf>
    <xf numFmtId="0" fontId="6" fillId="0" borderId="24" xfId="0" applyFont="1" applyBorder="1" applyAlignment="1">
      <alignment vertical="center" wrapText="1"/>
    </xf>
    <xf numFmtId="0" fontId="6" fillId="0" borderId="6" xfId="0" applyFont="1" applyBorder="1" applyAlignment="1">
      <alignment vertical="center" wrapText="1"/>
    </xf>
    <xf numFmtId="184" fontId="95" fillId="6" borderId="16" xfId="3" applyNumberFormat="1" applyFont="1" applyFill="1" applyBorder="1" applyAlignment="1" applyProtection="1">
      <alignment vertical="center"/>
      <protection locked="0"/>
    </xf>
    <xf numFmtId="184" fontId="95" fillId="6" borderId="24" xfId="3" applyNumberFormat="1" applyFont="1" applyFill="1" applyBorder="1" applyAlignment="1" applyProtection="1">
      <alignment vertical="center"/>
      <protection locked="0"/>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6" fillId="0" borderId="89" xfId="0" applyFont="1" applyBorder="1" applyAlignment="1">
      <alignment vertical="center" textRotation="255"/>
    </xf>
    <xf numFmtId="0" fontId="6" fillId="0" borderId="76" xfId="0" applyFont="1" applyBorder="1" applyAlignment="1">
      <alignment vertical="center" wrapText="1"/>
    </xf>
    <xf numFmtId="0" fontId="6" fillId="0" borderId="7" xfId="0" applyFont="1" applyBorder="1" applyAlignment="1">
      <alignment vertical="center" wrapText="1"/>
    </xf>
    <xf numFmtId="183" fontId="95" fillId="0" borderId="23" xfId="3" applyNumberFormat="1" applyFont="1" applyFill="1" applyBorder="1" applyAlignment="1" applyProtection="1">
      <alignment vertical="center"/>
      <protection locked="0"/>
    </xf>
    <xf numFmtId="183" fontId="95" fillId="0" borderId="76" xfId="3" applyNumberFormat="1" applyFont="1" applyFill="1" applyBorder="1" applyAlignment="1" applyProtection="1">
      <alignment vertical="center"/>
      <protection locked="0"/>
    </xf>
    <xf numFmtId="184" fontId="95" fillId="6" borderId="17" xfId="3" applyNumberFormat="1" applyFont="1" applyFill="1" applyBorder="1" applyAlignment="1" applyProtection="1">
      <alignment vertical="center"/>
      <protection locked="0"/>
    </xf>
    <xf numFmtId="184" fontId="95" fillId="6" borderId="35" xfId="3" applyNumberFormat="1" applyFont="1" applyFill="1" applyBorder="1" applyAlignment="1" applyProtection="1">
      <alignment vertical="center"/>
      <protection locked="0"/>
    </xf>
    <xf numFmtId="183" fontId="95" fillId="0" borderId="18" xfId="3" applyNumberFormat="1" applyFont="1" applyFill="1" applyBorder="1" applyAlignment="1" applyProtection="1">
      <alignment vertical="center"/>
      <protection locked="0"/>
    </xf>
    <xf numFmtId="183" fontId="95" fillId="0" borderId="91" xfId="3" applyNumberFormat="1" applyFont="1" applyFill="1" applyBorder="1" applyAlignment="1" applyProtection="1">
      <alignment vertical="center"/>
      <protection locked="0"/>
    </xf>
    <xf numFmtId="0" fontId="5" fillId="0" borderId="76" xfId="0" applyFont="1" applyBorder="1" applyAlignment="1">
      <alignment horizontal="center" vertical="center" wrapText="1"/>
    </xf>
    <xf numFmtId="0" fontId="5" fillId="0" borderId="7" xfId="0" applyFont="1" applyBorder="1" applyAlignment="1">
      <alignment horizontal="center" vertical="center" wrapText="1"/>
    </xf>
    <xf numFmtId="183" fontId="95" fillId="0" borderId="17" xfId="3" applyNumberFormat="1" applyFont="1" applyFill="1" applyBorder="1" applyAlignment="1" applyProtection="1">
      <alignment vertical="center"/>
      <protection locked="0"/>
    </xf>
    <xf numFmtId="183" fontId="95" fillId="0" borderId="35" xfId="3" applyNumberFormat="1" applyFont="1" applyFill="1" applyBorder="1" applyAlignment="1" applyProtection="1">
      <alignment vertical="center"/>
      <protection locked="0"/>
    </xf>
    <xf numFmtId="0" fontId="6" fillId="0" borderId="26" xfId="0" applyFont="1" applyBorder="1" applyAlignment="1">
      <alignment vertical="center"/>
    </xf>
    <xf numFmtId="0" fontId="6" fillId="0" borderId="2" xfId="0" applyFont="1" applyBorder="1" applyAlignment="1">
      <alignment vertical="center"/>
    </xf>
    <xf numFmtId="0" fontId="1" fillId="0" borderId="7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21" xfId="0" applyFont="1" applyBorder="1" applyAlignment="1">
      <alignment horizontal="center" vertical="center" textRotation="255"/>
    </xf>
    <xf numFmtId="0" fontId="6" fillId="0" borderId="36" xfId="0" applyFont="1" applyBorder="1" applyAlignment="1">
      <alignment vertical="center"/>
    </xf>
    <xf numFmtId="0" fontId="6" fillId="0" borderId="8" xfId="0" applyFont="1" applyBorder="1" applyAlignment="1">
      <alignment vertical="center"/>
    </xf>
    <xf numFmtId="0" fontId="5" fillId="0" borderId="35" xfId="0" applyFont="1" applyBorder="1" applyAlignment="1">
      <alignment horizontal="center" vertical="center"/>
    </xf>
    <xf numFmtId="0" fontId="5" fillId="0" borderId="1" xfId="0" applyFont="1" applyBorder="1" applyAlignment="1">
      <alignment horizontal="center" vertical="center"/>
    </xf>
    <xf numFmtId="186" fontId="0" fillId="0" borderId="74" xfId="0" applyNumberFormat="1" applyBorder="1" applyAlignment="1">
      <alignment horizontal="center" vertical="center" wrapText="1"/>
    </xf>
    <xf numFmtId="186" fontId="0" fillId="0" borderId="81" xfId="0" applyNumberFormat="1" applyBorder="1" applyAlignment="1">
      <alignment horizontal="center" vertical="center" wrapText="1"/>
    </xf>
    <xf numFmtId="186" fontId="0" fillId="0" borderId="75" xfId="0" applyNumberFormat="1" applyBorder="1" applyAlignment="1">
      <alignment horizontal="center" vertical="center" wrapText="1"/>
    </xf>
    <xf numFmtId="186" fontId="0" fillId="0" borderId="25" xfId="0" applyNumberFormat="1" applyBorder="1" applyAlignment="1">
      <alignment horizontal="center" vertical="center" wrapText="1"/>
    </xf>
    <xf numFmtId="186" fontId="0" fillId="0" borderId="34" xfId="0" applyNumberFormat="1" applyBorder="1" applyAlignment="1">
      <alignment horizontal="center" vertical="center" wrapText="1"/>
    </xf>
    <xf numFmtId="186" fontId="0" fillId="0" borderId="21" xfId="0" applyNumberFormat="1" applyBorder="1" applyAlignment="1">
      <alignment horizontal="center" vertical="center" wrapText="1"/>
    </xf>
    <xf numFmtId="0" fontId="6" fillId="0" borderId="6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3" xfId="7" applyFont="1" applyBorder="1" applyAlignment="1">
      <alignment horizontal="center" vertical="center"/>
    </xf>
    <xf numFmtId="0" fontId="6" fillId="0" borderId="13" xfId="7" applyFont="1" applyBorder="1" applyAlignment="1">
      <alignment horizontal="center" vertical="center"/>
    </xf>
    <xf numFmtId="0" fontId="6" fillId="0" borderId="20" xfId="7" applyFont="1" applyBorder="1" applyAlignment="1">
      <alignment horizontal="center" vertical="center"/>
    </xf>
    <xf numFmtId="0" fontId="6" fillId="0" borderId="63"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184" fontId="95" fillId="6" borderId="18" xfId="3" applyNumberFormat="1" applyFont="1" applyFill="1" applyBorder="1" applyAlignment="1" applyProtection="1">
      <alignment vertical="center"/>
      <protection locked="0"/>
    </xf>
    <xf numFmtId="184" fontId="95" fillId="6" borderId="91" xfId="3" applyNumberFormat="1" applyFont="1" applyFill="1" applyBorder="1" applyAlignment="1" applyProtection="1">
      <alignment vertical="center"/>
      <protection locked="0"/>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6" fillId="0" borderId="91" xfId="0" applyFont="1" applyBorder="1" applyAlignment="1">
      <alignment vertical="center"/>
    </xf>
    <xf numFmtId="0" fontId="6" fillId="0" borderId="92" xfId="0" applyFont="1" applyBorder="1" applyAlignment="1">
      <alignment vertical="center"/>
    </xf>
    <xf numFmtId="0" fontId="6" fillId="3" borderId="22" xfId="0" applyFont="1" applyFill="1" applyBorder="1" applyAlignment="1">
      <alignment horizontal="center" vertical="center" wrapText="1"/>
    </xf>
    <xf numFmtId="0" fontId="6" fillId="3" borderId="22" xfId="0" applyFont="1" applyFill="1" applyBorder="1" applyAlignment="1">
      <alignment horizontal="center" vertical="center"/>
    </xf>
    <xf numFmtId="0" fontId="5" fillId="3" borderId="22" xfId="0" applyFont="1" applyFill="1" applyBorder="1" applyAlignment="1">
      <alignment horizontal="center" vertical="center" wrapText="1"/>
    </xf>
    <xf numFmtId="193" fontId="95" fillId="0" borderId="22" xfId="0" applyNumberFormat="1" applyFont="1" applyBorder="1" applyAlignment="1">
      <alignment horizontal="right" vertical="center" shrinkToFit="1"/>
    </xf>
    <xf numFmtId="193" fontId="95" fillId="0" borderId="27" xfId="0" applyNumberFormat="1" applyFont="1" applyBorder="1" applyAlignment="1">
      <alignment horizontal="right" vertical="center" shrinkToFit="1"/>
    </xf>
    <xf numFmtId="184" fontId="95" fillId="6" borderId="22" xfId="3" applyNumberFormat="1" applyFont="1" applyFill="1" applyBorder="1" applyAlignment="1" applyProtection="1">
      <alignment vertical="center"/>
      <protection locked="0"/>
    </xf>
    <xf numFmtId="184" fontId="95" fillId="6" borderId="27" xfId="3" applyNumberFormat="1" applyFont="1" applyFill="1" applyBorder="1" applyAlignment="1" applyProtection="1">
      <alignment vertical="center"/>
      <protection locked="0"/>
    </xf>
    <xf numFmtId="0" fontId="5" fillId="0" borderId="9" xfId="0" applyFont="1" applyBorder="1" applyAlignment="1">
      <alignment horizontal="center" vertical="center"/>
    </xf>
    <xf numFmtId="0" fontId="5" fillId="0" borderId="22" xfId="0" applyFont="1" applyBorder="1" applyAlignment="1">
      <alignment horizontal="center" vertical="center"/>
    </xf>
    <xf numFmtId="187" fontId="95" fillId="0" borderId="22" xfId="0" applyNumberFormat="1" applyFont="1" applyBorder="1" applyAlignment="1">
      <alignment horizontal="right" vertical="center" shrinkToFit="1"/>
    </xf>
    <xf numFmtId="187" fontId="95" fillId="0" borderId="27" xfId="0" applyNumberFormat="1" applyFont="1" applyBorder="1" applyAlignment="1">
      <alignment horizontal="right" vertical="center" shrinkToFit="1"/>
    </xf>
    <xf numFmtId="0" fontId="6" fillId="0" borderId="24" xfId="0" applyFont="1" applyBorder="1" applyAlignment="1">
      <alignment vertical="center"/>
    </xf>
    <xf numFmtId="0" fontId="6" fillId="0" borderId="6" xfId="0" applyFont="1" applyBorder="1" applyAlignment="1">
      <alignment vertical="center"/>
    </xf>
    <xf numFmtId="0" fontId="0" fillId="0" borderId="26" xfId="0" applyBorder="1" applyAlignment="1">
      <alignment horizontal="left" vertical="center"/>
    </xf>
    <xf numFmtId="0" fontId="1" fillId="0" borderId="26" xfId="0" applyFont="1" applyBorder="1" applyAlignment="1">
      <alignment horizontal="left" vertical="center"/>
    </xf>
    <xf numFmtId="0" fontId="1" fillId="0" borderId="2" xfId="0" applyFont="1" applyBorder="1" applyAlignment="1">
      <alignment horizontal="left" vertical="center"/>
    </xf>
    <xf numFmtId="186" fontId="0" fillId="0" borderId="89" xfId="0" applyNumberFormat="1" applyBorder="1" applyAlignment="1">
      <alignment horizontal="center" vertical="center" wrapText="1"/>
    </xf>
    <xf numFmtId="186" fontId="0" fillId="0" borderId="84" xfId="0" applyNumberFormat="1" applyBorder="1" applyAlignment="1">
      <alignment horizontal="center" vertical="center" wrapText="1"/>
    </xf>
    <xf numFmtId="0" fontId="50" fillId="0" borderId="0" xfId="0" applyFont="1" applyAlignment="1">
      <alignment horizontal="left"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76" xfId="0" applyFont="1" applyBorder="1" applyAlignment="1">
      <alignment horizontal="left" vertical="center"/>
    </xf>
    <xf numFmtId="0" fontId="1" fillId="0" borderId="7" xfId="0" applyFont="1"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187" fontId="95" fillId="6" borderId="66" xfId="0" applyNumberFormat="1" applyFont="1" applyFill="1" applyBorder="1" applyAlignment="1" applyProtection="1">
      <alignment vertical="center" shrinkToFit="1"/>
      <protection locked="0"/>
    </xf>
    <xf numFmtId="187" fontId="95" fillId="6" borderId="25" xfId="0" applyNumberFormat="1" applyFont="1" applyFill="1" applyBorder="1" applyAlignment="1" applyProtection="1">
      <alignment vertical="center" shrinkToFit="1"/>
      <protection locked="0"/>
    </xf>
    <xf numFmtId="177" fontId="95" fillId="0" borderId="66" xfId="0" applyNumberFormat="1" applyFont="1" applyBorder="1" applyAlignment="1" applyProtection="1">
      <alignment horizontal="right" vertical="center"/>
      <protection locked="0"/>
    </xf>
    <xf numFmtId="177" fontId="95" fillId="0" borderId="25" xfId="0" applyNumberFormat="1" applyFont="1" applyBorder="1" applyAlignment="1" applyProtection="1">
      <alignment horizontal="right" vertical="center"/>
      <protection locked="0"/>
    </xf>
    <xf numFmtId="0" fontId="6" fillId="0" borderId="62"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6" borderId="93" xfId="0" applyFont="1" applyFill="1" applyBorder="1" applyAlignment="1" applyProtection="1">
      <alignment horizontal="left" vertical="center" wrapText="1"/>
      <protection locked="0"/>
    </xf>
    <xf numFmtId="0" fontId="6" fillId="6" borderId="84" xfId="0" applyFont="1" applyFill="1" applyBorder="1" applyAlignment="1" applyProtection="1">
      <alignment horizontal="left" vertical="center" wrapText="1"/>
      <protection locked="0"/>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7" fillId="0" borderId="66" xfId="0" applyFont="1" applyBorder="1" applyAlignment="1">
      <alignment horizontal="left" vertical="center"/>
    </xf>
    <xf numFmtId="0" fontId="7" fillId="0" borderId="40" xfId="0" applyFont="1" applyBorder="1" applyAlignment="1">
      <alignment horizontal="left" vertical="center"/>
    </xf>
    <xf numFmtId="0" fontId="7" fillId="0" borderId="39" xfId="0" applyFont="1" applyBorder="1" applyAlignment="1">
      <alignment horizontal="left" vertical="center"/>
    </xf>
    <xf numFmtId="177" fontId="95" fillId="0" borderId="66" xfId="0" applyNumberFormat="1" applyFont="1" applyBorder="1" applyAlignment="1">
      <alignment vertical="center"/>
    </xf>
    <xf numFmtId="177" fontId="95" fillId="0" borderId="25" xfId="0" applyNumberFormat="1" applyFont="1" applyBorder="1" applyAlignment="1">
      <alignment vertical="center"/>
    </xf>
    <xf numFmtId="0" fontId="7" fillId="0" borderId="10" xfId="0" applyFont="1" applyBorder="1" applyAlignment="1">
      <alignment horizontal="left" vertical="center"/>
    </xf>
    <xf numFmtId="0" fontId="7" fillId="0" borderId="62" xfId="0" applyFont="1" applyBorder="1" applyAlignment="1">
      <alignment horizontal="left" vertical="center"/>
    </xf>
    <xf numFmtId="187" fontId="95" fillId="6" borderId="23" xfId="0" applyNumberFormat="1" applyFont="1" applyFill="1" applyBorder="1" applyAlignment="1" applyProtection="1">
      <alignment horizontal="right" vertical="center" shrinkToFit="1"/>
      <protection locked="0"/>
    </xf>
    <xf numFmtId="187" fontId="95" fillId="6" borderId="15" xfId="0" applyNumberFormat="1" applyFont="1" applyFill="1" applyBorder="1" applyAlignment="1" applyProtection="1">
      <alignment horizontal="right" vertical="center" shrinkToFit="1"/>
      <protection locked="0"/>
    </xf>
    <xf numFmtId="187" fontId="95" fillId="6" borderId="16" xfId="0" applyNumberFormat="1" applyFont="1" applyFill="1" applyBorder="1" applyAlignment="1" applyProtection="1">
      <alignment horizontal="right" vertical="center" shrinkToFit="1"/>
      <protection locked="0"/>
    </xf>
    <xf numFmtId="0" fontId="6" fillId="0" borderId="22" xfId="0" applyFont="1" applyBorder="1" applyAlignment="1">
      <alignment horizontal="center" vertical="center"/>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0" xfId="0" applyFont="1" applyBorder="1" applyAlignment="1">
      <alignment horizontal="left"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6" borderId="15" xfId="0" applyFont="1" applyFill="1" applyBorder="1" applyAlignment="1" applyProtection="1">
      <alignment vertical="center" wrapText="1"/>
      <protection locked="0"/>
    </xf>
    <xf numFmtId="0" fontId="6" fillId="6" borderId="26" xfId="0" applyFont="1" applyFill="1" applyBorder="1" applyAlignment="1" applyProtection="1">
      <alignment vertical="center" wrapText="1"/>
      <protection locked="0"/>
    </xf>
    <xf numFmtId="0" fontId="6" fillId="6" borderId="2" xfId="0" applyFont="1" applyFill="1" applyBorder="1" applyAlignment="1" applyProtection="1">
      <alignment vertical="center" wrapText="1"/>
      <protection locked="0"/>
    </xf>
    <xf numFmtId="187" fontId="95" fillId="6" borderId="15" xfId="0" applyNumberFormat="1" applyFont="1" applyFill="1" applyBorder="1" applyAlignment="1" applyProtection="1">
      <alignment vertical="center" shrinkToFit="1"/>
      <protection locked="0"/>
    </xf>
    <xf numFmtId="187" fontId="95" fillId="6" borderId="26" xfId="0" applyNumberFormat="1" applyFont="1" applyFill="1" applyBorder="1" applyAlignment="1" applyProtection="1">
      <alignment vertical="center" shrinkToFit="1"/>
      <protection locked="0"/>
    </xf>
    <xf numFmtId="0" fontId="6" fillId="6" borderId="16" xfId="0" applyFont="1" applyFill="1" applyBorder="1" applyAlignment="1" applyProtection="1">
      <alignment vertical="center" wrapText="1"/>
      <protection locked="0"/>
    </xf>
    <xf numFmtId="0" fontId="6" fillId="6" borderId="24" xfId="0" applyFont="1" applyFill="1" applyBorder="1" applyAlignment="1" applyProtection="1">
      <alignment vertical="center" wrapText="1"/>
      <protection locked="0"/>
    </xf>
    <xf numFmtId="0" fontId="6" fillId="6" borderId="6" xfId="0" applyFont="1" applyFill="1" applyBorder="1" applyAlignment="1" applyProtection="1">
      <alignment vertical="center" wrapText="1"/>
      <protection locked="0"/>
    </xf>
    <xf numFmtId="187" fontId="95" fillId="6" borderId="34" xfId="0" applyNumberFormat="1" applyFont="1" applyFill="1" applyBorder="1" applyAlignment="1" applyProtection="1">
      <alignment vertical="center" shrinkToFit="1"/>
      <protection locked="0"/>
    </xf>
    <xf numFmtId="177" fontId="95" fillId="0" borderId="15" xfId="0" applyNumberFormat="1" applyFont="1" applyBorder="1" applyAlignment="1">
      <alignment vertical="center"/>
    </xf>
    <xf numFmtId="177" fontId="95" fillId="0" borderId="26" xfId="0" applyNumberFormat="1" applyFont="1" applyBorder="1" applyAlignment="1">
      <alignment vertical="center"/>
    </xf>
    <xf numFmtId="187" fontId="95" fillId="6" borderId="67" xfId="0" applyNumberFormat="1" applyFont="1" applyFill="1" applyBorder="1" applyAlignment="1" applyProtection="1">
      <alignment vertical="center" shrinkToFit="1"/>
      <protection locked="0"/>
    </xf>
    <xf numFmtId="177" fontId="95" fillId="0" borderId="64" xfId="0" applyNumberFormat="1" applyFont="1" applyBorder="1" applyAlignment="1">
      <alignment vertical="center"/>
    </xf>
    <xf numFmtId="177" fontId="95" fillId="0" borderId="87" xfId="0" applyNumberFormat="1" applyFont="1" applyBorder="1" applyAlignment="1">
      <alignment vertical="center"/>
    </xf>
    <xf numFmtId="190" fontId="95" fillId="0" borderId="96" xfId="0" applyNumberFormat="1" applyFont="1" applyBorder="1" applyAlignment="1">
      <alignment vertical="center"/>
    </xf>
    <xf numFmtId="190" fontId="95" fillId="0" borderId="87" xfId="0" applyNumberFormat="1" applyFont="1" applyBorder="1" applyAlignment="1">
      <alignment vertical="center"/>
    </xf>
    <xf numFmtId="49" fontId="7" fillId="0" borderId="64" xfId="0" quotePrefix="1" applyNumberFormat="1" applyFont="1" applyBorder="1" applyAlignment="1" applyProtection="1">
      <alignment horizontal="center" vertical="center" wrapText="1"/>
      <protection locked="0"/>
    </xf>
    <xf numFmtId="49" fontId="7" fillId="0" borderId="87"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190" fontId="95" fillId="0" borderId="64" xfId="0" applyNumberFormat="1" applyFont="1" applyBorder="1" applyAlignment="1">
      <alignment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68" xfId="0" applyBorder="1" applyAlignment="1">
      <alignment horizontal="center" vertical="center"/>
    </xf>
    <xf numFmtId="0" fontId="6" fillId="0" borderId="23"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7" xfId="0" applyFont="1" applyBorder="1" applyAlignment="1">
      <alignment horizontal="center" vertical="center" wrapText="1"/>
    </xf>
    <xf numFmtId="0" fontId="5" fillId="0" borderId="63"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6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7" xfId="0" applyFont="1" applyBorder="1" applyAlignment="1">
      <alignment horizontal="center" vertical="center"/>
    </xf>
    <xf numFmtId="49" fontId="6" fillId="6" borderId="15" xfId="0" applyNumberFormat="1" applyFont="1" applyFill="1" applyBorder="1" applyAlignment="1" applyProtection="1">
      <alignment vertical="center" wrapText="1"/>
      <protection locked="0"/>
    </xf>
    <xf numFmtId="49" fontId="6" fillId="6" borderId="26" xfId="0" applyNumberFormat="1" applyFont="1" applyFill="1" applyBorder="1" applyAlignment="1" applyProtection="1">
      <alignment vertical="center" wrapText="1"/>
      <protection locked="0"/>
    </xf>
    <xf numFmtId="49" fontId="6" fillId="6" borderId="2" xfId="0" applyNumberFormat="1" applyFont="1" applyFill="1" applyBorder="1" applyAlignment="1" applyProtection="1">
      <alignment vertical="center" wrapText="1"/>
      <protection locked="0"/>
    </xf>
    <xf numFmtId="0" fontId="6" fillId="0" borderId="17" xfId="0" applyFont="1" applyBorder="1" applyAlignment="1">
      <alignment vertical="center" wrapText="1"/>
    </xf>
    <xf numFmtId="0" fontId="6" fillId="0" borderId="35" xfId="0" applyFont="1" applyBorder="1" applyAlignment="1">
      <alignment vertical="center" wrapText="1"/>
    </xf>
    <xf numFmtId="0" fontId="6" fillId="0" borderId="1" xfId="0" applyFont="1" applyBorder="1" applyAlignment="1">
      <alignment vertical="center" wrapText="1"/>
    </xf>
    <xf numFmtId="187" fontId="95" fillId="6" borderId="72" xfId="0" applyNumberFormat="1" applyFont="1" applyFill="1" applyBorder="1" applyAlignment="1" applyProtection="1">
      <alignment vertical="center" shrinkToFit="1"/>
      <protection locked="0"/>
    </xf>
    <xf numFmtId="187" fontId="95" fillId="6" borderId="85" xfId="0" applyNumberFormat="1" applyFont="1" applyFill="1" applyBorder="1" applyAlignment="1" applyProtection="1">
      <alignment vertical="center" shrinkToFit="1"/>
      <protection locked="0"/>
    </xf>
    <xf numFmtId="187" fontId="95" fillId="6" borderId="65" xfId="0" applyNumberFormat="1" applyFont="1" applyFill="1" applyBorder="1" applyAlignment="1" applyProtection="1">
      <alignment vertical="center" shrinkToFit="1"/>
      <protection locked="0"/>
    </xf>
    <xf numFmtId="187" fontId="95" fillId="6" borderId="0" xfId="0" applyNumberFormat="1" applyFont="1" applyFill="1" applyAlignment="1" applyProtection="1">
      <alignment vertical="center" shrinkToFit="1"/>
      <protection locked="0"/>
    </xf>
    <xf numFmtId="187" fontId="95" fillId="6" borderId="63" xfId="0" applyNumberFormat="1" applyFont="1" applyFill="1" applyBorder="1" applyAlignment="1" applyProtection="1">
      <alignment vertical="center" shrinkToFit="1"/>
      <protection locked="0"/>
    </xf>
    <xf numFmtId="187" fontId="95" fillId="6" borderId="13" xfId="0" applyNumberFormat="1" applyFont="1" applyFill="1" applyBorder="1" applyAlignment="1" applyProtection="1">
      <alignment vertical="center" shrinkToFit="1"/>
      <protection locked="0"/>
    </xf>
    <xf numFmtId="0" fontId="6" fillId="0" borderId="5" xfId="0" applyFont="1" applyBorder="1" applyAlignment="1">
      <alignment horizontal="center" vertical="center"/>
    </xf>
    <xf numFmtId="187" fontId="95" fillId="6" borderId="19" xfId="0" applyNumberFormat="1" applyFont="1" applyFill="1" applyBorder="1" applyAlignment="1" applyProtection="1">
      <alignment vertical="center" shrinkToFit="1"/>
      <protection locked="0"/>
    </xf>
    <xf numFmtId="187" fontId="95" fillId="6" borderId="36" xfId="0" applyNumberFormat="1" applyFont="1" applyFill="1" applyBorder="1" applyAlignment="1">
      <alignment vertical="center" shrinkToFit="1"/>
    </xf>
    <xf numFmtId="0" fontId="6" fillId="0" borderId="15" xfId="0" applyFont="1" applyBorder="1" applyAlignment="1">
      <alignment vertical="center"/>
    </xf>
    <xf numFmtId="0" fontId="6" fillId="0" borderId="25" xfId="0" applyFont="1" applyBorder="1" applyAlignment="1">
      <alignment vertical="center" wrapText="1"/>
    </xf>
    <xf numFmtId="0" fontId="6" fillId="0" borderId="34" xfId="0" applyFont="1" applyBorder="1" applyAlignment="1">
      <alignment vertical="center" wrapText="1"/>
    </xf>
    <xf numFmtId="0" fontId="6" fillId="0" borderId="21" xfId="0" applyFont="1" applyBorder="1" applyAlignment="1">
      <alignment vertical="center" wrapText="1"/>
    </xf>
    <xf numFmtId="0" fontId="6" fillId="0" borderId="15" xfId="0" applyFont="1" applyBorder="1" applyAlignment="1">
      <alignment vertical="center" wrapText="1"/>
    </xf>
    <xf numFmtId="177" fontId="95" fillId="0" borderId="19" xfId="0" applyNumberFormat="1" applyFont="1" applyBorder="1" applyAlignment="1">
      <alignment vertical="center"/>
    </xf>
    <xf numFmtId="177" fontId="95" fillId="0" borderId="36" xfId="0" applyNumberFormat="1" applyFont="1" applyBorder="1" applyAlignment="1">
      <alignment vertical="center"/>
    </xf>
    <xf numFmtId="187" fontId="95" fillId="6" borderId="95" xfId="0" applyNumberFormat="1" applyFont="1" applyFill="1" applyBorder="1" applyAlignment="1" applyProtection="1">
      <alignment vertical="center" shrinkToFit="1"/>
      <protection locked="0"/>
    </xf>
    <xf numFmtId="187" fontId="95" fillId="6" borderId="36" xfId="0" applyNumberFormat="1" applyFont="1" applyFill="1" applyBorder="1" applyAlignment="1">
      <alignment shrinkToFit="1"/>
    </xf>
    <xf numFmtId="0" fontId="6" fillId="6" borderId="19" xfId="0" applyFont="1" applyFill="1" applyBorder="1" applyAlignment="1" applyProtection="1">
      <alignment vertical="center" wrapText="1"/>
      <protection locked="0"/>
    </xf>
    <xf numFmtId="0" fontId="6" fillId="6" borderId="36" xfId="0" applyFont="1" applyFill="1" applyBorder="1" applyAlignment="1" applyProtection="1">
      <alignment vertical="center" wrapText="1"/>
      <protection locked="0"/>
    </xf>
    <xf numFmtId="0" fontId="6" fillId="6" borderId="8" xfId="0" applyFont="1" applyFill="1" applyBorder="1" applyAlignment="1" applyProtection="1">
      <alignment vertical="center" wrapText="1"/>
      <protection locked="0"/>
    </xf>
    <xf numFmtId="177" fontId="95" fillId="0" borderId="34" xfId="0" applyNumberFormat="1" applyFont="1" applyBorder="1" applyAlignment="1">
      <alignment vertical="center"/>
    </xf>
    <xf numFmtId="187" fontId="95" fillId="6" borderId="71" xfId="0" applyNumberFormat="1" applyFont="1" applyFill="1" applyBorder="1" applyAlignment="1" applyProtection="1">
      <alignment vertical="center" shrinkToFit="1"/>
      <protection locked="0"/>
    </xf>
    <xf numFmtId="177" fontId="95" fillId="0" borderId="16" xfId="0" applyNumberFormat="1" applyFont="1" applyBorder="1" applyAlignment="1">
      <alignment vertical="center"/>
    </xf>
    <xf numFmtId="177" fontId="95" fillId="0" borderId="24" xfId="0" applyNumberFormat="1" applyFont="1" applyBorder="1" applyAlignment="1">
      <alignment vertical="center"/>
    </xf>
    <xf numFmtId="187" fontId="95" fillId="6" borderId="70" xfId="0" applyNumberFormat="1" applyFont="1" applyFill="1" applyBorder="1" applyAlignment="1" applyProtection="1">
      <alignment vertical="center" shrinkToFit="1"/>
      <protection locked="0"/>
    </xf>
    <xf numFmtId="187" fontId="95" fillId="6" borderId="24" xfId="0" applyNumberFormat="1" applyFont="1" applyFill="1" applyBorder="1" applyAlignment="1" applyProtection="1">
      <alignment vertical="center" shrinkToFit="1"/>
      <protection locked="0"/>
    </xf>
    <xf numFmtId="49" fontId="6" fillId="6" borderId="16" xfId="0" applyNumberFormat="1" applyFont="1" applyFill="1" applyBorder="1" applyAlignment="1" applyProtection="1">
      <alignment vertical="center" wrapText="1"/>
      <protection locked="0"/>
    </xf>
    <xf numFmtId="49" fontId="6" fillId="6" borderId="24" xfId="0" applyNumberFormat="1" applyFont="1" applyFill="1" applyBorder="1" applyAlignment="1" applyProtection="1">
      <alignment vertical="center" wrapText="1"/>
      <protection locked="0"/>
    </xf>
    <xf numFmtId="49" fontId="6" fillId="6" borderId="6" xfId="0" applyNumberFormat="1" applyFont="1" applyFill="1" applyBorder="1" applyAlignment="1" applyProtection="1">
      <alignment vertical="center" wrapText="1"/>
      <protection locked="0"/>
    </xf>
    <xf numFmtId="187" fontId="95" fillId="6" borderId="16" xfId="0" applyNumberFormat="1" applyFont="1" applyFill="1" applyBorder="1" applyAlignment="1" applyProtection="1">
      <alignment vertical="center" shrinkToFit="1"/>
      <protection locked="0"/>
    </xf>
    <xf numFmtId="0" fontId="6" fillId="0" borderId="19" xfId="0" applyFont="1" applyBorder="1" applyAlignment="1">
      <alignment vertical="center" wrapText="1"/>
    </xf>
    <xf numFmtId="0" fontId="6" fillId="0" borderId="73" xfId="0" applyFont="1" applyBorder="1" applyAlignment="1">
      <alignment horizontal="center" vertical="center"/>
    </xf>
    <xf numFmtId="0" fontId="6" fillId="0" borderId="16" xfId="0" applyFont="1" applyBorder="1" applyAlignment="1">
      <alignment vertical="center" wrapText="1"/>
    </xf>
    <xf numFmtId="190" fontId="95" fillId="0" borderId="27" xfId="0" applyNumberFormat="1" applyFont="1" applyBorder="1" applyAlignment="1">
      <alignment vertical="center" shrinkToFit="1"/>
    </xf>
    <xf numFmtId="190" fontId="95" fillId="0" borderId="4" xfId="0" applyNumberFormat="1" applyFont="1" applyBorder="1" applyAlignment="1">
      <alignment vertical="center" shrinkToFit="1"/>
    </xf>
    <xf numFmtId="49" fontId="6" fillId="6" borderId="19" xfId="0" applyNumberFormat="1" applyFont="1" applyFill="1" applyBorder="1" applyAlignment="1" applyProtection="1">
      <alignment vertical="center" wrapText="1"/>
      <protection locked="0"/>
    </xf>
    <xf numFmtId="49" fontId="6" fillId="6" borderId="36" xfId="0" applyNumberFormat="1" applyFont="1" applyFill="1" applyBorder="1" applyAlignment="1" applyProtection="1">
      <alignment vertical="center" wrapText="1"/>
      <protection locked="0"/>
    </xf>
    <xf numFmtId="49" fontId="6" fillId="6" borderId="8" xfId="0" applyNumberFormat="1" applyFont="1" applyFill="1" applyBorder="1" applyAlignment="1" applyProtection="1">
      <alignment vertical="center" wrapText="1"/>
      <protection locked="0"/>
    </xf>
    <xf numFmtId="177" fontId="95" fillId="0" borderId="27" xfId="0" applyNumberFormat="1" applyFont="1" applyBorder="1" applyAlignment="1">
      <alignment vertical="center"/>
    </xf>
    <xf numFmtId="177" fontId="95" fillId="0" borderId="4" xfId="0" applyNumberFormat="1" applyFont="1" applyBorder="1" applyAlignment="1">
      <alignment vertical="center"/>
    </xf>
    <xf numFmtId="190" fontId="95" fillId="0" borderId="68" xfId="0" applyNumberFormat="1" applyFont="1" applyBorder="1" applyAlignment="1">
      <alignment vertical="center" shrinkToFit="1"/>
    </xf>
    <xf numFmtId="0" fontId="6" fillId="0" borderId="90"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93" xfId="0" applyFont="1" applyBorder="1" applyAlignment="1">
      <alignment horizontal="center" vertical="center" textRotation="255"/>
    </xf>
    <xf numFmtId="0" fontId="6" fillId="0" borderId="11" xfId="0" applyFont="1" applyBorder="1" applyAlignment="1">
      <alignment horizontal="center" vertical="center" textRotation="255"/>
    </xf>
    <xf numFmtId="49" fontId="7" fillId="0" borderId="27" xfId="0" quotePrefix="1"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7" fillId="0" borderId="9" xfId="0" applyNumberFormat="1" applyFont="1" applyBorder="1" applyAlignment="1" applyProtection="1">
      <alignment horizontal="center" vertical="center" wrapText="1"/>
      <protection locked="0"/>
    </xf>
    <xf numFmtId="0" fontId="6" fillId="0" borderId="66" xfId="0" applyFont="1" applyBorder="1" applyAlignment="1">
      <alignment vertical="center" wrapText="1"/>
    </xf>
    <xf numFmtId="0" fontId="6" fillId="0" borderId="40" xfId="0" applyFont="1" applyBorder="1" applyAlignment="1">
      <alignment vertical="center" wrapText="1"/>
    </xf>
    <xf numFmtId="0" fontId="6" fillId="0" borderId="39" xfId="0" applyFont="1" applyBorder="1" applyAlignment="1">
      <alignment vertical="center" wrapText="1"/>
    </xf>
    <xf numFmtId="187" fontId="95" fillId="6" borderId="40" xfId="0" applyNumberFormat="1" applyFont="1" applyFill="1" applyBorder="1" applyAlignment="1" applyProtection="1">
      <alignment vertical="center" shrinkToFit="1"/>
      <protection locked="0"/>
    </xf>
    <xf numFmtId="177" fontId="95" fillId="0" borderId="40" xfId="0" applyNumberFormat="1" applyFont="1" applyBorder="1" applyAlignment="1">
      <alignment vertical="center"/>
    </xf>
    <xf numFmtId="187" fontId="95" fillId="6" borderId="94" xfId="0" applyNumberFormat="1" applyFont="1" applyFill="1" applyBorder="1" applyAlignment="1" applyProtection="1">
      <alignment vertical="center" shrinkToFit="1"/>
      <protection locked="0"/>
    </xf>
    <xf numFmtId="49" fontId="6" fillId="6" borderId="66" xfId="0" applyNumberFormat="1" applyFont="1" applyFill="1" applyBorder="1" applyAlignment="1" applyProtection="1">
      <alignment vertical="center" wrapText="1"/>
      <protection locked="0"/>
    </xf>
    <xf numFmtId="49" fontId="6" fillId="6" borderId="40" xfId="0" applyNumberFormat="1" applyFont="1" applyFill="1" applyBorder="1" applyAlignment="1" applyProtection="1">
      <alignment vertical="center" wrapText="1"/>
      <protection locked="0"/>
    </xf>
    <xf numFmtId="49" fontId="6" fillId="6" borderId="39" xfId="0" applyNumberFormat="1" applyFont="1" applyFill="1" applyBorder="1" applyAlignment="1" applyProtection="1">
      <alignment vertical="center" wrapText="1"/>
      <protection locked="0"/>
    </xf>
    <xf numFmtId="0" fontId="1" fillId="0" borderId="108" xfId="0" applyFont="1" applyBorder="1" applyAlignment="1">
      <alignment horizontal="center" vertical="center"/>
    </xf>
    <xf numFmtId="0" fontId="1" fillId="0" borderId="109" xfId="0" applyFont="1" applyBorder="1" applyAlignment="1">
      <alignment horizontal="center" vertical="center"/>
    </xf>
    <xf numFmtId="0" fontId="1" fillId="0" borderId="110" xfId="0" applyFont="1" applyBorder="1" applyAlignment="1">
      <alignment horizontal="center" vertical="center"/>
    </xf>
    <xf numFmtId="0" fontId="1" fillId="0" borderId="111" xfId="0" applyFont="1" applyBorder="1" applyAlignment="1">
      <alignment horizontal="center" vertical="center"/>
    </xf>
    <xf numFmtId="0" fontId="1" fillId="0" borderId="112" xfId="0" applyFont="1" applyBorder="1" applyAlignment="1">
      <alignment horizontal="center" vertical="center"/>
    </xf>
    <xf numFmtId="0" fontId="1" fillId="0" borderId="113" xfId="0" applyFont="1" applyBorder="1" applyAlignment="1">
      <alignment horizontal="center" vertical="center"/>
    </xf>
    <xf numFmtId="0" fontId="1" fillId="0" borderId="114"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6" fillId="0" borderId="62" xfId="8" applyFont="1" applyBorder="1" applyAlignment="1">
      <alignment horizontal="center" vertical="center" wrapText="1"/>
    </xf>
    <xf numFmtId="0" fontId="6" fillId="0" borderId="10" xfId="8" applyFont="1" applyBorder="1" applyAlignment="1">
      <alignment horizontal="center" vertical="center" wrapText="1"/>
    </xf>
    <xf numFmtId="0" fontId="7" fillId="0" borderId="18" xfId="0" applyFont="1" applyBorder="1" applyAlignment="1">
      <alignment horizontal="center" vertical="center"/>
    </xf>
    <xf numFmtId="0" fontId="7" fillId="0" borderId="92" xfId="0" applyFont="1" applyBorder="1" applyAlignment="1">
      <alignment horizontal="center" vertical="center"/>
    </xf>
    <xf numFmtId="0" fontId="7" fillId="0" borderId="18" xfId="0" applyFont="1" applyBorder="1" applyAlignment="1">
      <alignment horizontal="center" vertical="center" wrapText="1"/>
    </xf>
    <xf numFmtId="0" fontId="7" fillId="0" borderId="92" xfId="0" applyFont="1" applyBorder="1" applyAlignment="1">
      <alignment horizontal="center" vertical="center" wrapText="1"/>
    </xf>
    <xf numFmtId="0" fontId="6" fillId="0" borderId="27" xfId="0" applyFont="1" applyBorder="1" applyAlignment="1">
      <alignment horizontal="center" vertical="center"/>
    </xf>
    <xf numFmtId="0" fontId="6" fillId="0" borderId="72" xfId="0" applyFont="1" applyBorder="1" applyAlignment="1">
      <alignment horizontal="center" vertical="center" textRotation="255"/>
    </xf>
    <xf numFmtId="0" fontId="6" fillId="0" borderId="65" xfId="0" applyFont="1" applyBorder="1" applyAlignment="1">
      <alignment horizontal="center" vertical="center" textRotation="255"/>
    </xf>
    <xf numFmtId="0" fontId="0" fillId="0" borderId="25" xfId="0" applyBorder="1" applyAlignment="1">
      <alignment horizontal="center" vertical="center" textRotation="255"/>
    </xf>
    <xf numFmtId="0" fontId="48" fillId="0" borderId="0" xfId="0" applyFont="1" applyAlignment="1">
      <alignment horizontal="left" vertical="center" wrapText="1"/>
    </xf>
    <xf numFmtId="0" fontId="0" fillId="0" borderId="0" xfId="0" applyAlignment="1">
      <alignment horizontal="left" vertical="center" wrapText="1"/>
    </xf>
    <xf numFmtId="0" fontId="7" fillId="0" borderId="15" xfId="0" applyFont="1" applyBorder="1" applyAlignment="1">
      <alignment horizontal="center" vertical="center" wrapText="1"/>
    </xf>
    <xf numFmtId="0" fontId="7" fillId="0" borderId="78" xfId="0" applyFont="1" applyBorder="1" applyAlignment="1">
      <alignment horizontal="center" vertical="center" wrapText="1"/>
    </xf>
    <xf numFmtId="0" fontId="47" fillId="2" borderId="15" xfId="0" quotePrefix="1" applyFont="1" applyFill="1" applyBorder="1" applyAlignment="1">
      <alignment horizontal="center" vertical="center" wrapText="1"/>
    </xf>
    <xf numFmtId="0" fontId="47" fillId="2" borderId="2" xfId="0" quotePrefix="1" applyFont="1" applyFill="1" applyBorder="1" applyAlignment="1">
      <alignment horizontal="center" vertical="center" wrapText="1"/>
    </xf>
    <xf numFmtId="0" fontId="0" fillId="0" borderId="16" xfId="0" applyBorder="1" applyAlignment="1">
      <alignment horizontal="center" vertical="center"/>
    </xf>
    <xf numFmtId="0" fontId="0" fillId="0" borderId="123" xfId="0" applyBorder="1" applyAlignment="1">
      <alignment horizontal="center" vertical="center"/>
    </xf>
    <xf numFmtId="0" fontId="47" fillId="2" borderId="16" xfId="0" quotePrefix="1" applyFont="1" applyFill="1" applyBorder="1" applyAlignment="1">
      <alignment horizontal="center" vertical="center" wrapText="1"/>
    </xf>
    <xf numFmtId="0" fontId="47" fillId="2" borderId="6" xfId="0" quotePrefix="1" applyFont="1" applyFill="1" applyBorder="1" applyAlignment="1">
      <alignment horizontal="center" vertical="center" wrapText="1"/>
    </xf>
    <xf numFmtId="0" fontId="6" fillId="0" borderId="35" xfId="0" applyFont="1" applyBorder="1" applyAlignment="1">
      <alignment horizontal="left" vertical="center" wrapText="1"/>
    </xf>
    <xf numFmtId="0" fontId="6" fillId="0" borderId="122" xfId="0" applyFont="1" applyBorder="1" applyAlignment="1">
      <alignment horizontal="left" vertical="center" wrapText="1"/>
    </xf>
    <xf numFmtId="0" fontId="47" fillId="2" borderId="17" xfId="0" quotePrefix="1" applyFont="1" applyFill="1" applyBorder="1" applyAlignment="1">
      <alignment horizontal="center" vertical="center" wrapText="1"/>
    </xf>
    <xf numFmtId="0" fontId="47" fillId="2" borderId="1" xfId="0" quotePrefix="1" applyFont="1" applyFill="1" applyBorder="1" applyAlignment="1">
      <alignment horizontal="center" vertical="center" wrapText="1"/>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7" fillId="0" borderId="23"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118"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120" xfId="0" applyFont="1" applyBorder="1" applyAlignment="1">
      <alignment horizontal="center" vertical="center" wrapText="1"/>
    </xf>
    <xf numFmtId="0" fontId="6" fillId="0" borderId="121" xfId="0" applyFont="1" applyBorder="1" applyAlignment="1">
      <alignment horizontal="center" vertical="center" wrapText="1"/>
    </xf>
    <xf numFmtId="0" fontId="0" fillId="0" borderId="74" xfId="0" applyBorder="1" applyAlignment="1">
      <alignment horizontal="center" vertical="center" wrapText="1"/>
    </xf>
    <xf numFmtId="0" fontId="0" fillId="0" borderId="81" xfId="0" applyBorder="1" applyAlignment="1">
      <alignment horizontal="center" vertical="center" wrapText="1"/>
    </xf>
    <xf numFmtId="0" fontId="0" fillId="0" borderId="124" xfId="0" applyBorder="1" applyAlignment="1">
      <alignment horizontal="center" vertical="center" wrapText="1"/>
    </xf>
    <xf numFmtId="0" fontId="0" fillId="0" borderId="63" xfId="0" applyBorder="1" applyAlignment="1">
      <alignment horizontal="center" vertical="center" wrapText="1"/>
    </xf>
    <xf numFmtId="0" fontId="0" fillId="0" borderId="13" xfId="0" applyBorder="1" applyAlignment="1">
      <alignment horizontal="center" vertical="center" wrapText="1"/>
    </xf>
    <xf numFmtId="0" fontId="0" fillId="0" borderId="125" xfId="0" applyBorder="1" applyAlignment="1">
      <alignment horizontal="center" vertical="center" wrapText="1"/>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26" xfId="0" applyBorder="1" applyAlignment="1">
      <alignment horizontal="center" vertical="center" wrapText="1"/>
    </xf>
    <xf numFmtId="0" fontId="23" fillId="6" borderId="133" xfId="0" applyFont="1" applyFill="1" applyBorder="1" applyAlignment="1" applyProtection="1">
      <alignment horizontal="center" vertical="center"/>
      <protection locked="0"/>
    </xf>
    <xf numFmtId="0" fontId="23" fillId="6" borderId="134" xfId="0" applyFont="1" applyFill="1" applyBorder="1" applyAlignment="1" applyProtection="1">
      <alignment horizontal="center" vertical="center"/>
      <protection locked="0"/>
    </xf>
    <xf numFmtId="0" fontId="23" fillId="6" borderId="135" xfId="0" applyFont="1" applyFill="1" applyBorder="1" applyAlignment="1" applyProtection="1">
      <alignment horizontal="center" vertical="center"/>
      <protection locked="0"/>
    </xf>
    <xf numFmtId="0" fontId="23" fillId="6" borderId="136" xfId="0" applyFont="1" applyFill="1" applyBorder="1" applyAlignment="1" applyProtection="1">
      <alignment horizontal="center" vertical="center"/>
      <protection locked="0"/>
    </xf>
    <xf numFmtId="0" fontId="23" fillId="6" borderId="137" xfId="0" applyFont="1" applyFill="1" applyBorder="1" applyAlignment="1" applyProtection="1">
      <alignment horizontal="center" vertical="center"/>
      <protection locked="0"/>
    </xf>
    <xf numFmtId="0" fontId="1" fillId="0" borderId="16" xfId="0" applyFont="1" applyBorder="1" applyAlignment="1">
      <alignment vertical="center"/>
    </xf>
    <xf numFmtId="0" fontId="0" fillId="0" borderId="24" xfId="0" applyBorder="1" applyAlignment="1">
      <alignment vertical="center"/>
    </xf>
    <xf numFmtId="0" fontId="23" fillId="6" borderId="17" xfId="0" applyFont="1" applyFill="1" applyBorder="1" applyAlignment="1" applyProtection="1">
      <alignment horizontal="center" vertical="center"/>
      <protection locked="0"/>
    </xf>
    <xf numFmtId="0" fontId="23" fillId="6" borderId="1" xfId="0" applyFont="1" applyFill="1" applyBorder="1" applyAlignment="1" applyProtection="1">
      <alignment horizontal="center" vertical="center"/>
      <protection locked="0"/>
    </xf>
    <xf numFmtId="0" fontId="23" fillId="6" borderId="66" xfId="0" applyFont="1" applyFill="1" applyBorder="1" applyAlignment="1" applyProtection="1">
      <alignment horizontal="center" vertical="center"/>
      <protection locked="0"/>
    </xf>
    <xf numFmtId="0" fontId="23" fillId="6" borderId="39" xfId="0" applyFont="1" applyFill="1" applyBorder="1" applyAlignment="1" applyProtection="1">
      <alignment horizontal="center" vertical="center"/>
      <protection locked="0"/>
    </xf>
    <xf numFmtId="0" fontId="23" fillId="6" borderId="15" xfId="0" applyFont="1" applyFill="1" applyBorder="1" applyAlignment="1" applyProtection="1">
      <alignment horizontal="center" vertical="center"/>
      <protection locked="0"/>
    </xf>
    <xf numFmtId="0" fontId="23" fillId="6" borderId="2" xfId="0" applyFont="1" applyFill="1" applyBorder="1" applyAlignment="1" applyProtection="1">
      <alignment horizontal="center" vertical="center"/>
      <protection locked="0"/>
    </xf>
    <xf numFmtId="1" fontId="23" fillId="0" borderId="131" xfId="0" applyNumberFormat="1" applyFont="1" applyBorder="1" applyAlignment="1">
      <alignment horizontal="center" vertical="center"/>
    </xf>
    <xf numFmtId="1" fontId="23" fillId="0" borderId="132" xfId="0" applyNumberFormat="1" applyFont="1" applyBorder="1" applyAlignment="1">
      <alignment horizontal="center" vertical="center"/>
    </xf>
    <xf numFmtId="0" fontId="6" fillId="0" borderId="66" xfId="0" applyFont="1" applyBorder="1" applyAlignment="1">
      <alignment horizontal="center" vertical="center" wrapText="1"/>
    </xf>
    <xf numFmtId="0" fontId="0" fillId="0" borderId="40" xfId="0" applyBorder="1" applyAlignment="1">
      <alignment horizontal="center" vertical="center" wrapText="1"/>
    </xf>
    <xf numFmtId="0" fontId="6" fillId="0" borderId="65" xfId="0" applyFont="1"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0" fontId="23" fillId="6" borderId="127" xfId="0" applyFont="1" applyFill="1" applyBorder="1" applyAlignment="1" applyProtection="1">
      <alignment horizontal="center" vertical="center"/>
      <protection locked="0"/>
    </xf>
    <xf numFmtId="0" fontId="23" fillId="6" borderId="128" xfId="0" applyFont="1" applyFill="1" applyBorder="1" applyAlignment="1" applyProtection="1">
      <alignment horizontal="center" vertical="center"/>
      <protection locked="0"/>
    </xf>
    <xf numFmtId="0" fontId="23" fillId="6" borderId="26" xfId="0" applyFont="1" applyFill="1" applyBorder="1" applyAlignment="1" applyProtection="1">
      <alignment horizontal="center" vertical="center"/>
      <protection locked="0"/>
    </xf>
    <xf numFmtId="0" fontId="23" fillId="6" borderId="129" xfId="0" applyFont="1" applyFill="1" applyBorder="1" applyAlignment="1" applyProtection="1">
      <alignment horizontal="center" vertical="center"/>
      <protection locked="0"/>
    </xf>
    <xf numFmtId="0" fontId="23" fillId="6" borderId="130" xfId="0" applyFont="1" applyFill="1" applyBorder="1" applyAlignment="1" applyProtection="1">
      <alignment horizontal="center" vertical="center"/>
      <protection locked="0"/>
    </xf>
    <xf numFmtId="0" fontId="23" fillId="6" borderId="40" xfId="0" applyFont="1" applyFill="1" applyBorder="1" applyAlignment="1" applyProtection="1">
      <alignment horizontal="center" vertical="center"/>
      <protection locked="0"/>
    </xf>
    <xf numFmtId="0" fontId="6" fillId="0" borderId="36" xfId="0" applyFont="1" applyBorder="1" applyAlignment="1">
      <alignment horizontal="left" vertical="center" wrapText="1"/>
    </xf>
    <xf numFmtId="0" fontId="0" fillId="0" borderId="36" xfId="0" applyBorder="1" applyAlignment="1">
      <alignment horizontal="left" vertical="center" wrapText="1"/>
    </xf>
    <xf numFmtId="0" fontId="0" fillId="0" borderId="126" xfId="0" applyBorder="1" applyAlignment="1">
      <alignment horizontal="left" vertical="center" wrapText="1"/>
    </xf>
    <xf numFmtId="0" fontId="23" fillId="6" borderId="19" xfId="0" applyFont="1" applyFill="1" applyBorder="1" applyAlignment="1" applyProtection="1">
      <alignment horizontal="center" vertical="center"/>
      <protection locked="0"/>
    </xf>
    <xf numFmtId="0" fontId="23" fillId="6" borderId="8" xfId="0" applyFont="1" applyFill="1" applyBorder="1" applyAlignment="1" applyProtection="1">
      <alignment horizontal="center" vertical="center"/>
      <protection locked="0"/>
    </xf>
    <xf numFmtId="0" fontId="6"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3" xfId="0" applyBorder="1" applyAlignment="1">
      <alignment horizontal="left" vertical="center" wrapText="1"/>
    </xf>
    <xf numFmtId="0" fontId="0" fillId="0" borderId="62" xfId="0" applyBorder="1" applyAlignment="1">
      <alignment horizontal="center" vertical="center" wrapText="1"/>
    </xf>
    <xf numFmtId="0" fontId="0" fillId="0" borderId="23" xfId="0" applyBorder="1" applyAlignment="1">
      <alignment horizontal="center" vertical="center" wrapText="1"/>
    </xf>
    <xf numFmtId="0" fontId="0" fillId="0" borderId="121" xfId="0" applyBorder="1" applyAlignment="1">
      <alignment horizontal="center" vertical="center" wrapText="1"/>
    </xf>
    <xf numFmtId="0" fontId="0" fillId="0" borderId="18" xfId="0" applyBorder="1" applyAlignment="1">
      <alignment horizontal="center" vertical="center" wrapText="1"/>
    </xf>
    <xf numFmtId="0" fontId="82" fillId="0" borderId="119" xfId="0" applyFont="1" applyBorder="1" applyAlignment="1">
      <alignment horizontal="center" vertical="center" wrapText="1"/>
    </xf>
    <xf numFmtId="0" fontId="82" fillId="0" borderId="62" xfId="0" applyFont="1" applyBorder="1" applyAlignment="1">
      <alignment horizontal="center" vertical="center" wrapText="1"/>
    </xf>
    <xf numFmtId="0" fontId="5" fillId="0" borderId="62" xfId="0" applyFont="1" applyBorder="1" applyAlignment="1">
      <alignment horizontal="center" vertical="center" wrapText="1"/>
    </xf>
    <xf numFmtId="0" fontId="0" fillId="3" borderId="27" xfId="0" applyFill="1" applyBorder="1" applyAlignment="1">
      <alignment horizontal="distributed" vertical="center" indent="1"/>
    </xf>
    <xf numFmtId="0" fontId="0" fillId="3" borderId="4" xfId="0" applyFill="1" applyBorder="1" applyAlignment="1">
      <alignment horizontal="distributed" vertical="center" indent="1"/>
    </xf>
    <xf numFmtId="0" fontId="0" fillId="3" borderId="9" xfId="0" applyFill="1" applyBorder="1" applyAlignment="1">
      <alignment horizontal="distributed" vertical="center" indent="1"/>
    </xf>
    <xf numFmtId="186" fontId="95" fillId="0" borderId="27" xfId="0" applyNumberFormat="1" applyFont="1" applyBorder="1" applyAlignment="1" applyProtection="1">
      <alignment horizontal="center" vertical="center" shrinkToFit="1"/>
      <protection locked="0"/>
    </xf>
    <xf numFmtId="186" fontId="95" fillId="0" borderId="4" xfId="0" applyNumberFormat="1" applyFont="1" applyBorder="1" applyAlignment="1" applyProtection="1">
      <alignment horizontal="center" vertical="center" shrinkToFit="1"/>
      <protection locked="0"/>
    </xf>
    <xf numFmtId="0" fontId="101" fillId="0" borderId="4" xfId="0" applyFont="1" applyBorder="1" applyAlignment="1" applyProtection="1">
      <alignment horizontal="left" vertical="center"/>
      <protection locked="0"/>
    </xf>
    <xf numFmtId="0" fontId="6" fillId="3" borderId="64" xfId="0" applyFont="1" applyFill="1" applyBorder="1" applyAlignment="1">
      <alignment horizontal="center" vertical="center"/>
    </xf>
    <xf numFmtId="0" fontId="6" fillId="3" borderId="87"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4" xfId="0" applyFont="1" applyFill="1" applyBorder="1" applyAlignment="1">
      <alignment horizontal="center" vertical="center" wrapText="1"/>
    </xf>
    <xf numFmtId="0" fontId="6" fillId="3" borderId="81"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90" fillId="3" borderId="74" xfId="0" applyFont="1" applyFill="1" applyBorder="1" applyAlignment="1">
      <alignment horizontal="center" vertical="center" wrapText="1"/>
    </xf>
    <xf numFmtId="0" fontId="90" fillId="3" borderId="81" xfId="0" applyFont="1" applyFill="1" applyBorder="1" applyAlignment="1">
      <alignment horizontal="center" vertical="center" wrapText="1"/>
    </xf>
    <xf numFmtId="0" fontId="90" fillId="3" borderId="75" xfId="0" applyFont="1" applyFill="1" applyBorder="1" applyAlignment="1">
      <alignment horizontal="center" vertical="center" wrapText="1"/>
    </xf>
    <xf numFmtId="0" fontId="84" fillId="0" borderId="0" xfId="0" applyFont="1" applyAlignment="1">
      <alignment horizontal="center" vertical="center"/>
    </xf>
    <xf numFmtId="0" fontId="86" fillId="6" borderId="27" xfId="0" applyFont="1" applyFill="1" applyBorder="1" applyAlignment="1">
      <alignment horizontal="center" vertical="center"/>
    </xf>
    <xf numFmtId="0" fontId="86" fillId="6" borderId="4" xfId="0" applyFont="1" applyFill="1" applyBorder="1" applyAlignment="1">
      <alignment horizontal="center" vertical="center"/>
    </xf>
    <xf numFmtId="0" fontId="86" fillId="6" borderId="9" xfId="0" applyFont="1" applyFill="1" applyBorder="1" applyAlignment="1">
      <alignment horizontal="center" vertical="center"/>
    </xf>
    <xf numFmtId="186" fontId="0" fillId="0" borderId="27" xfId="0" applyNumberFormat="1" applyBorder="1" applyAlignment="1">
      <alignment horizontal="center" vertical="center"/>
    </xf>
    <xf numFmtId="186" fontId="0" fillId="0" borderId="4" xfId="0" applyNumberFormat="1" applyBorder="1" applyAlignment="1">
      <alignment horizontal="center" vertical="center"/>
    </xf>
    <xf numFmtId="186" fontId="0" fillId="0" borderId="9" xfId="0" applyNumberFormat="1" applyBorder="1" applyAlignment="1">
      <alignment horizontal="center" vertical="center"/>
    </xf>
    <xf numFmtId="186" fontId="95" fillId="0" borderId="27" xfId="0" applyNumberFormat="1" applyFont="1" applyBorder="1" applyAlignment="1">
      <alignment horizontal="center" vertical="center" shrinkToFit="1"/>
    </xf>
    <xf numFmtId="186" fontId="95" fillId="0" borderId="4" xfId="0" applyNumberFormat="1"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21" xfId="0" applyFont="1" applyBorder="1" applyAlignment="1">
      <alignment horizontal="center" vertical="center" shrinkToFit="1"/>
    </xf>
    <xf numFmtId="0" fontId="0" fillId="3" borderId="64" xfId="0" applyFill="1" applyBorder="1" applyAlignment="1">
      <alignment horizontal="center" vertical="center"/>
    </xf>
    <xf numFmtId="0" fontId="0" fillId="3" borderId="87" xfId="0" applyFill="1" applyBorder="1" applyAlignment="1">
      <alignment horizontal="center" vertical="center"/>
    </xf>
    <xf numFmtId="0" fontId="0" fillId="3" borderId="12" xfId="0" applyFill="1" applyBorder="1" applyAlignment="1">
      <alignment horizontal="center" vertical="center"/>
    </xf>
    <xf numFmtId="0" fontId="0" fillId="3" borderId="138" xfId="0" applyFill="1" applyBorder="1" applyAlignment="1">
      <alignment horizontal="center" vertical="center"/>
    </xf>
    <xf numFmtId="0" fontId="1" fillId="3" borderId="138" xfId="0" applyFont="1" applyFill="1" applyBorder="1" applyAlignment="1">
      <alignment horizontal="center" vertical="center"/>
    </xf>
    <xf numFmtId="0" fontId="0" fillId="0" borderId="61" xfId="0" applyBorder="1" applyAlignment="1">
      <alignment horizontal="distributed" vertical="center" indent="6"/>
    </xf>
    <xf numFmtId="195" fontId="95" fillId="0" borderId="61" xfId="0" applyNumberFormat="1" applyFont="1" applyBorder="1" applyAlignment="1">
      <alignment horizontal="right" vertical="center" shrinkToFit="1"/>
    </xf>
    <xf numFmtId="195" fontId="95" fillId="0" borderId="17" xfId="0" applyNumberFormat="1" applyFont="1" applyBorder="1" applyAlignment="1">
      <alignment horizontal="right" vertical="center" shrinkToFit="1"/>
    </xf>
    <xf numFmtId="0" fontId="5" fillId="0" borderId="61" xfId="0" applyFont="1" applyBorder="1" applyAlignment="1">
      <alignment horizontal="center" vertical="center"/>
    </xf>
    <xf numFmtId="0" fontId="0" fillId="4" borderId="10" xfId="0" applyFill="1" applyBorder="1" applyAlignment="1">
      <alignment horizontal="distributed" vertical="center" indent="6"/>
    </xf>
    <xf numFmtId="195" fontId="95" fillId="0" borderId="10" xfId="0" applyNumberFormat="1" applyFont="1" applyBorder="1" applyAlignment="1">
      <alignment horizontal="right" vertical="center" shrinkToFit="1"/>
    </xf>
    <xf numFmtId="195" fontId="95" fillId="0" borderId="15" xfId="0" applyNumberFormat="1" applyFont="1" applyBorder="1" applyAlignment="1">
      <alignment horizontal="right" vertical="center" shrinkToFit="1"/>
    </xf>
    <xf numFmtId="0" fontId="5" fillId="0" borderId="10" xfId="0" applyFont="1" applyBorder="1" applyAlignment="1">
      <alignment horizontal="center" vertical="center"/>
    </xf>
    <xf numFmtId="0" fontId="5" fillId="0" borderId="26" xfId="0" applyFont="1" applyBorder="1" applyAlignment="1">
      <alignment horizontal="center" vertical="center" shrinkToFit="1"/>
    </xf>
    <xf numFmtId="0" fontId="5" fillId="0" borderId="2" xfId="0" applyFont="1" applyBorder="1" applyAlignment="1">
      <alignment horizontal="center" vertical="center" shrinkToFit="1"/>
    </xf>
    <xf numFmtId="0" fontId="0" fillId="0" borderId="10" xfId="0" applyBorder="1" applyAlignment="1">
      <alignment horizontal="distributed" vertical="center" indent="6"/>
    </xf>
    <xf numFmtId="0" fontId="5" fillId="0" borderId="10" xfId="0" applyFont="1" applyBorder="1" applyAlignment="1">
      <alignment horizontal="center" vertical="center" shrinkToFit="1"/>
    </xf>
    <xf numFmtId="0" fontId="0" fillId="3" borderId="27" xfId="0" applyFill="1" applyBorder="1" applyAlignment="1">
      <alignment horizontal="center" vertical="center" shrinkToFit="1"/>
    </xf>
    <xf numFmtId="0" fontId="0" fillId="3" borderId="4" xfId="0" applyFill="1" applyBorder="1" applyAlignment="1">
      <alignment horizontal="center" vertical="center" shrinkToFit="1"/>
    </xf>
    <xf numFmtId="195" fontId="95" fillId="0" borderId="27" xfId="0" applyNumberFormat="1" applyFont="1" applyBorder="1" applyAlignment="1">
      <alignment horizontal="right" vertical="center" shrinkToFit="1"/>
    </xf>
    <xf numFmtId="195" fontId="95" fillId="0" borderId="4" xfId="0" applyNumberFormat="1" applyFont="1" applyBorder="1" applyAlignment="1">
      <alignment horizontal="right" vertical="center" shrinkToFit="1"/>
    </xf>
    <xf numFmtId="0" fontId="0" fillId="4" borderId="11" xfId="0" applyFill="1" applyBorder="1" applyAlignment="1">
      <alignment horizontal="distributed" vertical="center" indent="6"/>
    </xf>
    <xf numFmtId="0" fontId="5" fillId="6" borderId="6" xfId="0" applyFont="1" applyFill="1" applyBorder="1" applyAlignment="1">
      <alignment horizontal="center" vertical="center"/>
    </xf>
    <xf numFmtId="0" fontId="5" fillId="6" borderId="11" xfId="0" applyFont="1" applyFill="1" applyBorder="1" applyAlignment="1">
      <alignment horizontal="center" vertical="center"/>
    </xf>
    <xf numFmtId="195" fontId="95" fillId="6" borderId="11" xfId="0" applyNumberFormat="1" applyFont="1" applyFill="1" applyBorder="1" applyAlignment="1">
      <alignment horizontal="right" vertical="center" indent="1" shrinkToFit="1"/>
    </xf>
    <xf numFmtId="195" fontId="95" fillId="6" borderId="16" xfId="0" applyNumberFormat="1" applyFont="1" applyFill="1" applyBorder="1" applyAlignment="1">
      <alignment horizontal="right" vertical="center" indent="1" shrinkToFit="1"/>
    </xf>
    <xf numFmtId="0" fontId="0" fillId="3" borderId="27" xfId="0" applyFill="1" applyBorder="1" applyAlignment="1">
      <alignment horizontal="center" vertical="center"/>
    </xf>
    <xf numFmtId="0" fontId="1" fillId="3" borderId="4" xfId="0" applyFont="1" applyFill="1" applyBorder="1" applyAlignment="1">
      <alignment horizontal="center" vertical="center"/>
    </xf>
    <xf numFmtId="0" fontId="1" fillId="3" borderId="27" xfId="0" applyFont="1" applyFill="1" applyBorder="1" applyAlignment="1">
      <alignment horizontal="center" vertical="center"/>
    </xf>
    <xf numFmtId="176" fontId="0" fillId="0" borderId="22" xfId="3" applyNumberFormat="1" applyFont="1" applyBorder="1" applyAlignment="1">
      <alignment horizontal="center" vertical="center" shrinkToFit="1"/>
    </xf>
    <xf numFmtId="0" fontId="55" fillId="0" borderId="22" xfId="0" applyFont="1" applyBorder="1" applyAlignment="1">
      <alignment horizontal="center" vertical="center" wrapText="1"/>
    </xf>
    <xf numFmtId="0" fontId="55" fillId="0" borderId="22" xfId="0" applyFont="1" applyBorder="1" applyAlignment="1">
      <alignment horizontal="center" vertical="center"/>
    </xf>
    <xf numFmtId="0" fontId="57" fillId="0" borderId="143" xfId="0" applyFont="1" applyBorder="1" applyAlignment="1">
      <alignment vertical="center"/>
    </xf>
    <xf numFmtId="0" fontId="57" fillId="0" borderId="0" xfId="0" applyFont="1" applyAlignment="1">
      <alignment vertical="center"/>
    </xf>
    <xf numFmtId="176" fontId="1" fillId="8" borderId="34" xfId="3" applyNumberFormat="1" applyFont="1" applyFill="1" applyBorder="1" applyAlignment="1">
      <alignment horizontal="center" vertical="center" shrinkToFit="1"/>
    </xf>
    <xf numFmtId="185" fontId="55" fillId="0" borderId="22" xfId="1" quotePrefix="1" applyNumberFormat="1" applyFont="1" applyFill="1" applyBorder="1" applyAlignment="1">
      <alignment horizontal="right" vertical="center" indent="1" shrinkToFit="1"/>
    </xf>
    <xf numFmtId="185" fontId="55" fillId="0" borderId="22" xfId="1" applyNumberFormat="1" applyFont="1" applyFill="1" applyBorder="1" applyAlignment="1">
      <alignment horizontal="right" vertical="center" indent="1" shrinkToFit="1"/>
    </xf>
    <xf numFmtId="185" fontId="55" fillId="9" borderId="22" xfId="1" applyNumberFormat="1" applyFont="1" applyFill="1" applyBorder="1" applyAlignment="1">
      <alignment horizontal="right" vertical="center" indent="1" shrinkToFit="1"/>
    </xf>
    <xf numFmtId="176" fontId="0" fillId="0" borderId="74" xfId="3" applyNumberFormat="1" applyFont="1" applyBorder="1" applyAlignment="1">
      <alignment horizontal="center" vertical="center" wrapText="1" shrinkToFit="1"/>
    </xf>
    <xf numFmtId="176" fontId="0" fillId="0" borderId="81" xfId="3" applyNumberFormat="1" applyFont="1" applyBorder="1" applyAlignment="1">
      <alignment horizontal="center" vertical="center" wrapText="1" shrinkToFit="1"/>
    </xf>
    <xf numFmtId="176" fontId="0" fillId="0" borderId="75" xfId="3" applyNumberFormat="1" applyFont="1" applyBorder="1" applyAlignment="1">
      <alignment horizontal="center" vertical="center" wrapText="1" shrinkToFit="1"/>
    </xf>
    <xf numFmtId="176" fontId="55" fillId="8" borderId="22" xfId="3" applyNumberFormat="1" applyFont="1" applyFill="1" applyBorder="1" applyAlignment="1">
      <alignment horizontal="right" vertical="center" indent="1" shrinkToFit="1"/>
    </xf>
    <xf numFmtId="176" fontId="55" fillId="0" borderId="0" xfId="3" applyNumberFormat="1" applyFont="1" applyFill="1" applyBorder="1" applyAlignment="1">
      <alignment horizontal="left" vertical="top" wrapText="1" shrinkToFit="1"/>
    </xf>
    <xf numFmtId="0" fontId="23" fillId="8" borderId="25" xfId="0" applyFont="1" applyFill="1" applyBorder="1" applyAlignment="1">
      <alignment horizontal="center" vertical="center"/>
    </xf>
    <xf numFmtId="0" fontId="23" fillId="8" borderId="34" xfId="0" applyFont="1" applyFill="1" applyBorder="1" applyAlignment="1">
      <alignment horizontal="center" vertical="center"/>
    </xf>
    <xf numFmtId="0" fontId="23" fillId="8" borderId="21" xfId="0" applyFont="1" applyFill="1" applyBorder="1" applyAlignment="1">
      <alignment horizontal="center" vertical="center"/>
    </xf>
    <xf numFmtId="0" fontId="56" fillId="0" borderId="31" xfId="0" applyFont="1" applyBorder="1" applyAlignment="1">
      <alignment vertical="center"/>
    </xf>
    <xf numFmtId="0" fontId="56" fillId="0" borderId="0" xfId="0" applyFont="1" applyAlignment="1">
      <alignment vertical="center"/>
    </xf>
    <xf numFmtId="176" fontId="0" fillId="0" borderId="22" xfId="3" applyNumberFormat="1" applyFont="1" applyBorder="1" applyAlignment="1">
      <alignment horizontal="center" vertical="center" wrapText="1" shrinkToFit="1"/>
    </xf>
    <xf numFmtId="0" fontId="0" fillId="0" borderId="75" xfId="0" applyBorder="1" applyAlignment="1">
      <alignment horizontal="center" vertical="center" wrapText="1"/>
    </xf>
    <xf numFmtId="0" fontId="0" fillId="0" borderId="65" xfId="0" applyBorder="1" applyAlignment="1">
      <alignment horizontal="center" vertical="center" wrapText="1"/>
    </xf>
    <xf numFmtId="0" fontId="0" fillId="0" borderId="5" xfId="0"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wrapText="1"/>
    </xf>
    <xf numFmtId="0" fontId="0" fillId="0" borderId="142" xfId="0" applyBorder="1" applyAlignment="1">
      <alignment horizontal="center" vertical="center" wrapText="1"/>
    </xf>
    <xf numFmtId="176" fontId="55" fillId="9" borderId="22" xfId="3" applyNumberFormat="1" applyFont="1" applyFill="1" applyBorder="1" applyAlignment="1">
      <alignment horizontal="right" vertical="center" indent="1" shrinkToFit="1"/>
    </xf>
    <xf numFmtId="0" fontId="6" fillId="0" borderId="65" xfId="0" applyFont="1" applyBorder="1" applyAlignment="1">
      <alignment horizontal="center" vertical="center"/>
    </xf>
    <xf numFmtId="0" fontId="6" fillId="0" borderId="0" xfId="0" applyFont="1" applyAlignment="1">
      <alignment horizontal="center" vertical="center"/>
    </xf>
    <xf numFmtId="0" fontId="56" fillId="0" borderId="139" xfId="0" applyFont="1" applyBorder="1" applyAlignment="1">
      <alignment vertical="center"/>
    </xf>
    <xf numFmtId="0" fontId="56" fillId="0" borderId="28" xfId="0" applyFont="1" applyBorder="1" applyAlignment="1">
      <alignment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55" fillId="0" borderId="0" xfId="0" applyFont="1" applyAlignment="1">
      <alignment horizontal="center" vertical="center"/>
    </xf>
    <xf numFmtId="0" fontId="55" fillId="8" borderId="27" xfId="0" applyFont="1" applyFill="1" applyBorder="1" applyAlignment="1">
      <alignment horizontal="center" vertical="center"/>
    </xf>
    <xf numFmtId="0" fontId="55" fillId="8" borderId="4" xfId="0" applyFont="1" applyFill="1" applyBorder="1" applyAlignment="1">
      <alignment horizontal="center" vertical="center"/>
    </xf>
    <xf numFmtId="0" fontId="55" fillId="9" borderId="27" xfId="0" applyFont="1" applyFill="1" applyBorder="1" applyAlignment="1">
      <alignment horizontal="center" vertical="center"/>
    </xf>
    <xf numFmtId="0" fontId="55" fillId="9" borderId="4" xfId="0" applyFont="1" applyFill="1" applyBorder="1" applyAlignment="1">
      <alignment horizontal="center" vertical="center"/>
    </xf>
    <xf numFmtId="0" fontId="0" fillId="6" borderId="24" xfId="0" applyFill="1" applyBorder="1" applyAlignment="1" applyProtection="1">
      <alignment horizontal="left" vertical="center" wrapText="1"/>
      <protection locked="0"/>
    </xf>
    <xf numFmtId="188" fontId="95" fillId="0" borderId="19" xfId="3" applyNumberFormat="1" applyFont="1" applyFill="1" applyBorder="1" applyAlignment="1" applyProtection="1">
      <alignment horizontal="right" vertical="center" shrinkToFit="1"/>
      <protection locked="0"/>
    </xf>
    <xf numFmtId="188" fontId="95" fillId="0" borderId="36" xfId="3" applyNumberFormat="1" applyFont="1" applyFill="1" applyBorder="1" applyAlignment="1" applyProtection="1">
      <alignment horizontal="right" vertical="center" shrinkToFit="1"/>
      <protection locked="0"/>
    </xf>
    <xf numFmtId="188" fontId="95" fillId="4" borderId="15" xfId="3" applyNumberFormat="1" applyFont="1" applyFill="1" applyBorder="1" applyAlignment="1" applyProtection="1">
      <alignment horizontal="right" vertical="center" shrinkToFit="1"/>
      <protection locked="0"/>
    </xf>
    <xf numFmtId="188" fontId="95" fillId="4" borderId="26" xfId="3" applyNumberFormat="1" applyFont="1" applyFill="1" applyBorder="1" applyAlignment="1" applyProtection="1">
      <alignment horizontal="right" vertical="center" shrinkToFit="1"/>
      <protection locked="0"/>
    </xf>
    <xf numFmtId="188" fontId="95" fillId="4" borderId="16" xfId="3" applyNumberFormat="1" applyFont="1" applyFill="1" applyBorder="1" applyAlignment="1" applyProtection="1">
      <alignment horizontal="right" vertical="center" shrinkToFit="1"/>
      <protection locked="0"/>
    </xf>
    <xf numFmtId="188" fontId="95" fillId="4" borderId="24" xfId="3" applyNumberFormat="1" applyFont="1" applyFill="1" applyBorder="1" applyAlignment="1" applyProtection="1">
      <alignment horizontal="right" vertical="center" shrinkToFit="1"/>
      <protection locked="0"/>
    </xf>
    <xf numFmtId="188" fontId="95" fillId="4" borderId="25" xfId="3" applyNumberFormat="1" applyFont="1" applyFill="1" applyBorder="1" applyAlignment="1" applyProtection="1">
      <alignment horizontal="right" vertical="center" shrinkToFit="1"/>
      <protection locked="0"/>
    </xf>
    <xf numFmtId="188" fontId="95" fillId="4" borderId="34" xfId="3" applyNumberFormat="1" applyFont="1" applyFill="1" applyBorder="1" applyAlignment="1" applyProtection="1">
      <alignment horizontal="right" vertical="center" shrinkToFit="1"/>
      <protection locked="0"/>
    </xf>
    <xf numFmtId="188" fontId="95" fillId="4" borderId="17" xfId="3" applyNumberFormat="1" applyFont="1" applyFill="1" applyBorder="1" applyAlignment="1" applyProtection="1">
      <alignment horizontal="right" vertical="center" shrinkToFit="1"/>
      <protection locked="0"/>
    </xf>
    <xf numFmtId="188" fontId="95" fillId="4" borderId="35" xfId="3" applyNumberFormat="1" applyFont="1" applyFill="1" applyBorder="1" applyAlignment="1" applyProtection="1">
      <alignment horizontal="right" vertical="center" shrinkToFit="1"/>
      <protection locked="0"/>
    </xf>
    <xf numFmtId="188" fontId="95" fillId="4" borderId="18" xfId="3" applyNumberFormat="1" applyFont="1" applyFill="1" applyBorder="1" applyAlignment="1" applyProtection="1">
      <alignment horizontal="right" vertical="center" shrinkToFit="1"/>
      <protection locked="0"/>
    </xf>
    <xf numFmtId="188" fontId="95" fillId="4" borderId="91" xfId="3" applyNumberFormat="1" applyFont="1" applyFill="1" applyBorder="1" applyAlignment="1" applyProtection="1">
      <alignment horizontal="right" vertical="center" shrinkToFit="1"/>
      <protection locked="0"/>
    </xf>
    <xf numFmtId="188" fontId="95" fillId="4" borderId="19" xfId="3" applyNumberFormat="1" applyFont="1" applyFill="1" applyBorder="1" applyAlignment="1" applyProtection="1">
      <alignment horizontal="right" vertical="center" shrinkToFit="1"/>
      <protection locked="0"/>
    </xf>
    <xf numFmtId="188" fontId="95" fillId="4" borderId="36" xfId="3" applyNumberFormat="1" applyFont="1" applyFill="1" applyBorder="1" applyAlignment="1" applyProtection="1">
      <alignment horizontal="right" vertical="center" shrinkToFit="1"/>
      <protection locked="0"/>
    </xf>
    <xf numFmtId="188" fontId="96" fillId="4" borderId="16" xfId="3" applyNumberFormat="1" applyFont="1" applyFill="1" applyBorder="1" applyAlignment="1" applyProtection="1">
      <alignment horizontal="right" vertical="center" shrinkToFit="1"/>
      <protection locked="0"/>
    </xf>
    <xf numFmtId="188" fontId="96" fillId="4" borderId="24" xfId="3" applyNumberFormat="1" applyFont="1" applyFill="1" applyBorder="1" applyAlignment="1" applyProtection="1">
      <alignment horizontal="right" vertical="center" shrinkToFit="1"/>
      <protection locked="0"/>
    </xf>
    <xf numFmtId="183" fontId="95" fillId="0" borderId="19" xfId="3" applyNumberFormat="1" applyFont="1" applyFill="1" applyBorder="1" applyAlignment="1" applyProtection="1">
      <alignment horizontal="right" vertical="center" shrinkToFit="1"/>
      <protection locked="0"/>
    </xf>
    <xf numFmtId="183" fontId="95" fillId="0" borderId="36" xfId="3" applyNumberFormat="1" applyFont="1" applyFill="1" applyBorder="1" applyAlignment="1" applyProtection="1">
      <alignment horizontal="right" vertical="center" shrinkToFit="1"/>
      <protection locked="0"/>
    </xf>
    <xf numFmtId="183" fontId="95" fillId="0" borderId="15" xfId="3" applyNumberFormat="1" applyFont="1" applyFill="1" applyBorder="1" applyAlignment="1" applyProtection="1">
      <alignment horizontal="right" vertical="center" shrinkToFit="1"/>
      <protection locked="0"/>
    </xf>
    <xf numFmtId="183" fontId="95" fillId="0" borderId="26" xfId="3" applyNumberFormat="1" applyFont="1" applyFill="1" applyBorder="1" applyAlignment="1" applyProtection="1">
      <alignment horizontal="right" vertical="center" shrinkToFit="1"/>
      <protection locked="0"/>
    </xf>
    <xf numFmtId="183" fontId="95" fillId="0" borderId="16" xfId="3" applyNumberFormat="1" applyFont="1" applyFill="1" applyBorder="1" applyAlignment="1" applyProtection="1">
      <alignment horizontal="right" vertical="center" shrinkToFit="1"/>
      <protection locked="0"/>
    </xf>
    <xf numFmtId="183" fontId="95" fillId="0" borderId="24" xfId="3" applyNumberFormat="1" applyFont="1" applyFill="1" applyBorder="1" applyAlignment="1" applyProtection="1">
      <alignment horizontal="right" vertical="center" shrinkToFit="1"/>
      <protection locked="0"/>
    </xf>
    <xf numFmtId="183" fontId="95" fillId="0" borderId="27" xfId="3" applyNumberFormat="1" applyFont="1" applyFill="1" applyBorder="1" applyAlignment="1" applyProtection="1">
      <alignment horizontal="right" vertical="center" shrinkToFit="1"/>
      <protection locked="0"/>
    </xf>
    <xf numFmtId="183" fontId="95" fillId="0" borderId="4" xfId="3" applyNumberFormat="1" applyFont="1" applyFill="1" applyBorder="1" applyAlignment="1" applyProtection="1">
      <alignment horizontal="right" vertical="center" shrinkToFit="1"/>
      <protection locked="0"/>
    </xf>
    <xf numFmtId="183" fontId="95" fillId="0" borderId="23" xfId="3" applyNumberFormat="1" applyFont="1" applyFill="1" applyBorder="1" applyAlignment="1" applyProtection="1">
      <alignment horizontal="right" vertical="center" shrinkToFit="1"/>
      <protection locked="0"/>
    </xf>
    <xf numFmtId="183" fontId="95" fillId="0" borderId="76" xfId="3" applyNumberFormat="1" applyFont="1" applyFill="1" applyBorder="1" applyAlignment="1" applyProtection="1">
      <alignment horizontal="right" vertical="center" shrinkToFit="1"/>
      <protection locked="0"/>
    </xf>
    <xf numFmtId="183" fontId="95" fillId="0" borderId="18" xfId="3" applyNumberFormat="1" applyFont="1" applyFill="1" applyBorder="1" applyAlignment="1" applyProtection="1">
      <alignment horizontal="right" vertical="center" shrinkToFit="1"/>
      <protection locked="0"/>
    </xf>
    <xf numFmtId="183" fontId="95" fillId="0" borderId="91" xfId="3" applyNumberFormat="1" applyFont="1" applyFill="1" applyBorder="1" applyAlignment="1" applyProtection="1">
      <alignment horizontal="right" vertical="center" shrinkToFit="1"/>
      <protection locked="0"/>
    </xf>
    <xf numFmtId="183" fontId="95" fillId="0" borderId="25" xfId="3" applyNumberFormat="1" applyFont="1" applyFill="1" applyBorder="1" applyAlignment="1" applyProtection="1">
      <alignment horizontal="right" vertical="center" shrinkToFit="1"/>
      <protection locked="0"/>
    </xf>
    <xf numFmtId="183" fontId="95" fillId="0" borderId="34" xfId="3" applyNumberFormat="1" applyFont="1" applyFill="1" applyBorder="1" applyAlignment="1" applyProtection="1">
      <alignment horizontal="right" vertical="center" shrinkToFit="1"/>
      <protection locked="0"/>
    </xf>
    <xf numFmtId="183" fontId="95" fillId="0" borderId="17" xfId="3" applyNumberFormat="1" applyFont="1" applyFill="1" applyBorder="1" applyAlignment="1" applyProtection="1">
      <alignment horizontal="right" vertical="center" shrinkToFit="1"/>
      <protection locked="0"/>
    </xf>
    <xf numFmtId="183" fontId="95" fillId="0" borderId="35" xfId="3" applyNumberFormat="1" applyFont="1" applyFill="1" applyBorder="1" applyAlignment="1" applyProtection="1">
      <alignment horizontal="right" vertical="center" shrinkToFit="1"/>
      <protection locked="0"/>
    </xf>
    <xf numFmtId="195" fontId="95" fillId="6" borderId="11" xfId="0" applyNumberFormat="1" applyFont="1" applyFill="1" applyBorder="1" applyAlignment="1">
      <alignment horizontal="right" vertical="center" shrinkToFit="1"/>
    </xf>
    <xf numFmtId="195" fontId="95" fillId="6" borderId="16" xfId="0" applyNumberFormat="1" applyFont="1" applyFill="1" applyBorder="1" applyAlignment="1">
      <alignment horizontal="right" vertical="center" shrinkToFit="1"/>
    </xf>
    <xf numFmtId="184" fontId="95" fillId="0" borderId="27" xfId="0" applyNumberFormat="1" applyFont="1" applyBorder="1" applyAlignment="1">
      <alignment horizontal="right" vertical="center" shrinkToFit="1"/>
    </xf>
    <xf numFmtId="184" fontId="95" fillId="0" borderId="4" xfId="0" applyNumberFormat="1" applyFont="1" applyBorder="1" applyAlignment="1">
      <alignment horizontal="right" vertical="center" shrinkToFit="1"/>
    </xf>
  </cellXfs>
  <cellStyles count="12">
    <cellStyle name="パーセント" xfId="1" builtinId="5"/>
    <cellStyle name="パーセント 2" xfId="2" xr:uid="{649F60F1-9822-45A1-B0F1-D70136FAB801}"/>
    <cellStyle name="桁区切り" xfId="3" builtinId="6"/>
    <cellStyle name="標準" xfId="0" builtinId="0"/>
    <cellStyle name="標準 2" xfId="4" xr:uid="{57DEAD9D-EDB2-4208-93E9-B91D1811A4B6}"/>
    <cellStyle name="標準_チェック表表紙&amp;申請書＆事業所一覧表" xfId="5" xr:uid="{1706E26A-0B2A-493D-9585-896FB118FAC0}"/>
    <cellStyle name="標準_チェック表表紙のみ" xfId="6" xr:uid="{3C961A72-503F-45CA-9D88-CA6FA75585EF}"/>
    <cellStyle name="標準_更新審査用トラックチェックリストexcel版05.11" xfId="7" xr:uid="{3FC3D8AF-9D0C-41AF-983B-288FE685842D}"/>
    <cellStyle name="標準_更新審査用トラックチェックリストexcel版05.11 2" xfId="8" xr:uid="{4B04E4D0-D512-42AC-A19E-D820C9784F15}"/>
    <cellStyle name="標準_申請用トラックチェックリスト記入表（その２）改訂04.11" xfId="9" xr:uid="{871E425C-F3F5-4D89-8637-1927AFDCB7DC}"/>
    <cellStyle name="標準_申請用トラックチェックリスト記入表（その２）改訂04.11_チェックリスト改訂07.03 2" xfId="10" xr:uid="{6F7D9F23-0945-47A9-8366-2F21699D7979}"/>
    <cellStyle name="標準_申請用トラックチェックリスト記入表（その２）改訂04.11_申請用トラックチェックリストexcel版05.04 2" xfId="11" xr:uid="{F678F344-ABDA-419D-9EB0-3E86C7C651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802068" name="Group 3">
          <a:extLst>
            <a:ext uri="{FF2B5EF4-FFF2-40B4-BE49-F238E27FC236}">
              <a16:creationId xmlns:a16="http://schemas.microsoft.com/office/drawing/2014/main" id="{6C16ED80-FA80-ED2C-86C4-98D2398D8ABD}"/>
            </a:ext>
          </a:extLst>
        </xdr:cNvPr>
        <xdr:cNvGrpSpPr>
          <a:grpSpLocks/>
        </xdr:cNvGrpSpPr>
      </xdr:nvGrpSpPr>
      <xdr:grpSpPr bwMode="auto">
        <a:xfrm>
          <a:off x="552450" y="1504950"/>
          <a:ext cx="5848350" cy="1000125"/>
          <a:chOff x="1335" y="3345"/>
          <a:chExt cx="9045" cy="1575"/>
        </a:xfrm>
      </xdr:grpSpPr>
      <xdr:sp macro="" textlink="">
        <xdr:nvSpPr>
          <xdr:cNvPr id="802080" name="AutoShape 4">
            <a:extLst>
              <a:ext uri="{FF2B5EF4-FFF2-40B4-BE49-F238E27FC236}">
                <a16:creationId xmlns:a16="http://schemas.microsoft.com/office/drawing/2014/main" id="{D3F3A961-30DA-BEF4-41B8-95EB58069713}"/>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13891F83-3371-5E0F-E469-DB0DBF34FE69}"/>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802069" name="AutoShape 62">
          <a:extLst>
            <a:ext uri="{FF2B5EF4-FFF2-40B4-BE49-F238E27FC236}">
              <a16:creationId xmlns:a16="http://schemas.microsoft.com/office/drawing/2014/main" id="{C0759D1E-4D67-2C60-4EAD-2A522E2A8685}"/>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A8A4C74D-F960-1EEB-E32F-83354E48127A}"/>
            </a:ext>
          </a:extLst>
        </xdr:cNvPr>
        <xdr:cNvSpPr txBox="1">
          <a:spLocks noChangeArrowheads="1"/>
        </xdr:cNvSpPr>
      </xdr:nvSpPr>
      <xdr:spPr bwMode="auto">
        <a:xfrm>
          <a:off x="5229225" y="820102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802071" name="Line 64">
          <a:extLst>
            <a:ext uri="{FF2B5EF4-FFF2-40B4-BE49-F238E27FC236}">
              <a16:creationId xmlns:a16="http://schemas.microsoft.com/office/drawing/2014/main" id="{E1E11FDC-B9DA-EEC5-B26F-F902C4C5B9B8}"/>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802072" name="Group 67">
          <a:extLst>
            <a:ext uri="{FF2B5EF4-FFF2-40B4-BE49-F238E27FC236}">
              <a16:creationId xmlns:a16="http://schemas.microsoft.com/office/drawing/2014/main" id="{AFE97A6B-27FB-9B9C-34DA-1EBA42BD5E83}"/>
            </a:ext>
          </a:extLst>
        </xdr:cNvPr>
        <xdr:cNvGrpSpPr>
          <a:grpSpLocks/>
        </xdr:cNvGrpSpPr>
      </xdr:nvGrpSpPr>
      <xdr:grpSpPr bwMode="auto">
        <a:xfrm>
          <a:off x="1190625" y="3743325"/>
          <a:ext cx="4533900" cy="638175"/>
          <a:chOff x="125" y="387"/>
          <a:chExt cx="434" cy="58"/>
        </a:xfrm>
      </xdr:grpSpPr>
      <xdr:sp macro="" textlink="">
        <xdr:nvSpPr>
          <xdr:cNvPr id="802078" name="AutoShape 68">
            <a:extLst>
              <a:ext uri="{FF2B5EF4-FFF2-40B4-BE49-F238E27FC236}">
                <a16:creationId xmlns:a16="http://schemas.microsoft.com/office/drawing/2014/main" id="{B54E2329-723E-C118-D04B-583DDB425E6D}"/>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1" name="Text Box 69">
            <a:extLst>
              <a:ext uri="{FF2B5EF4-FFF2-40B4-BE49-F238E27FC236}">
                <a16:creationId xmlns:a16="http://schemas.microsoft.com/office/drawing/2014/main" id="{174CAFFA-4990-67FE-F709-99D64A006F81}"/>
              </a:ext>
            </a:extLst>
          </xdr:cNvPr>
          <xdr:cNvSpPr txBox="1">
            <a:spLocks noChangeArrowheads="1"/>
          </xdr:cNvSpPr>
        </xdr:nvSpPr>
        <xdr:spPr bwMode="auto">
          <a:xfrm>
            <a:off x="168" y="398"/>
            <a:ext cx="385"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802073" name="AutoShape 70">
          <a:extLst>
            <a:ext uri="{FF2B5EF4-FFF2-40B4-BE49-F238E27FC236}">
              <a16:creationId xmlns:a16="http://schemas.microsoft.com/office/drawing/2014/main" id="{EBA94E7B-A856-351F-9628-B50795CFEB2F}"/>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3" name="Text Box 71">
          <a:extLst>
            <a:ext uri="{FF2B5EF4-FFF2-40B4-BE49-F238E27FC236}">
              <a16:creationId xmlns:a16="http://schemas.microsoft.com/office/drawing/2014/main" id="{10216A7D-A2E7-D6CE-7BDC-3EF65C1B12B7}"/>
            </a:ext>
          </a:extLst>
        </xdr:cNvPr>
        <xdr:cNvSpPr txBox="1">
          <a:spLocks noChangeArrowheads="1"/>
        </xdr:cNvSpPr>
      </xdr:nvSpPr>
      <xdr:spPr bwMode="auto">
        <a:xfrm>
          <a:off x="3686175" y="862965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802075" name="Line 37">
          <a:extLst>
            <a:ext uri="{FF2B5EF4-FFF2-40B4-BE49-F238E27FC236}">
              <a16:creationId xmlns:a16="http://schemas.microsoft.com/office/drawing/2014/main" id="{07E277C6-637A-410E-5C8A-EFB115CC956B}"/>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802076" name="Rectangle 38">
          <a:extLst>
            <a:ext uri="{FF2B5EF4-FFF2-40B4-BE49-F238E27FC236}">
              <a16:creationId xmlns:a16="http://schemas.microsoft.com/office/drawing/2014/main" id="{BBF01118-B5EF-1B29-7A5A-FE9BE719D5DB}"/>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0</xdr:row>
      <xdr:rowOff>47625</xdr:rowOff>
    </xdr:from>
    <xdr:to>
      <xdr:col>2</xdr:col>
      <xdr:colOff>123825</xdr:colOff>
      <xdr:row>7</xdr:row>
      <xdr:rowOff>76200</xdr:rowOff>
    </xdr:to>
    <xdr:pic>
      <xdr:nvPicPr>
        <xdr:cNvPr id="802077" name="Picture 14" descr="認証ロゴマーク（陸）改訂120409">
          <a:extLst>
            <a:ext uri="{FF2B5EF4-FFF2-40B4-BE49-F238E27FC236}">
              <a16:creationId xmlns:a16="http://schemas.microsoft.com/office/drawing/2014/main" id="{5C283AAA-C27E-238B-4B66-8A5DDF104D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126682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85725</xdr:rowOff>
        </xdr:from>
        <xdr:to>
          <xdr:col>2</xdr:col>
          <xdr:colOff>66675</xdr:colOff>
          <xdr:row>6</xdr:row>
          <xdr:rowOff>295275</xdr:rowOff>
        </xdr:to>
        <xdr:grpSp>
          <xdr:nvGrpSpPr>
            <xdr:cNvPr id="804918" name="グループ化 1">
              <a:extLst>
                <a:ext uri="{FF2B5EF4-FFF2-40B4-BE49-F238E27FC236}">
                  <a16:creationId xmlns:a16="http://schemas.microsoft.com/office/drawing/2014/main" id="{1E8B016E-BFD2-B0EB-CC34-5500B04D052E}"/>
                </a:ext>
              </a:extLst>
            </xdr:cNvPr>
            <xdr:cNvGrpSpPr>
              <a:grpSpLocks/>
            </xdr:cNvGrpSpPr>
          </xdr:nvGrpSpPr>
          <xdr:grpSpPr bwMode="auto">
            <a:xfrm>
              <a:off x="0" y="1666875"/>
              <a:ext cx="619125" cy="209550"/>
              <a:chOff x="8086725" y="2133600"/>
              <a:chExt cx="619125" cy="209550"/>
            </a:xfrm>
          </xdr:grpSpPr>
          <xdr:sp macro="" textlink="">
            <xdr:nvSpPr>
              <xdr:cNvPr id="762881" name="Check Box 1" hidden="1">
                <a:extLst>
                  <a:ext uri="{63B3BB69-23CF-44E3-9099-C40C66FF867C}">
                    <a14:compatExt spid="_x0000_s762881"/>
                  </a:ext>
                  <a:ext uri="{FF2B5EF4-FFF2-40B4-BE49-F238E27FC236}">
                    <a16:creationId xmlns:a16="http://schemas.microsoft.com/office/drawing/2014/main" id="{00000000-0008-0000-0100-000001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82" name="Check Box 2" hidden="1">
                <a:extLst>
                  <a:ext uri="{63B3BB69-23CF-44E3-9099-C40C66FF867C}">
                    <a14:compatExt spid="_x0000_s762882"/>
                  </a:ext>
                  <a:ext uri="{FF2B5EF4-FFF2-40B4-BE49-F238E27FC236}">
                    <a16:creationId xmlns:a16="http://schemas.microsoft.com/office/drawing/2014/main" id="{00000000-0008-0000-0100-000002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4919" name="グループ化 4">
              <a:extLst>
                <a:ext uri="{FF2B5EF4-FFF2-40B4-BE49-F238E27FC236}">
                  <a16:creationId xmlns:a16="http://schemas.microsoft.com/office/drawing/2014/main" id="{F51F8BF9-B59C-30CC-1BE8-56C4C6BC8DEF}"/>
                </a:ext>
              </a:extLst>
            </xdr:cNvPr>
            <xdr:cNvGrpSpPr>
              <a:grpSpLocks/>
            </xdr:cNvGrpSpPr>
          </xdr:nvGrpSpPr>
          <xdr:grpSpPr bwMode="auto">
            <a:xfrm>
              <a:off x="0" y="1962150"/>
              <a:ext cx="619125" cy="209550"/>
              <a:chOff x="8086725" y="2133600"/>
              <a:chExt cx="619125" cy="209550"/>
            </a:xfrm>
          </xdr:grpSpPr>
          <xdr:sp macro="" textlink="">
            <xdr:nvSpPr>
              <xdr:cNvPr id="762883" name="Check Box 3" hidden="1">
                <a:extLst>
                  <a:ext uri="{63B3BB69-23CF-44E3-9099-C40C66FF867C}">
                    <a14:compatExt spid="_x0000_s762883"/>
                  </a:ext>
                  <a:ext uri="{FF2B5EF4-FFF2-40B4-BE49-F238E27FC236}">
                    <a16:creationId xmlns:a16="http://schemas.microsoft.com/office/drawing/2014/main" id="{00000000-0008-0000-0100-000003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84" name="Check Box 4" hidden="1">
                <a:extLst>
                  <a:ext uri="{63B3BB69-23CF-44E3-9099-C40C66FF867C}">
                    <a14:compatExt spid="_x0000_s762884"/>
                  </a:ext>
                  <a:ext uri="{FF2B5EF4-FFF2-40B4-BE49-F238E27FC236}">
                    <a16:creationId xmlns:a16="http://schemas.microsoft.com/office/drawing/2014/main" id="{00000000-0008-0000-0100-000004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19050</xdr:rowOff>
        </xdr:from>
        <xdr:to>
          <xdr:col>2</xdr:col>
          <xdr:colOff>66675</xdr:colOff>
          <xdr:row>8</xdr:row>
          <xdr:rowOff>228600</xdr:rowOff>
        </xdr:to>
        <xdr:grpSp>
          <xdr:nvGrpSpPr>
            <xdr:cNvPr id="804920" name="グループ化 7">
              <a:extLst>
                <a:ext uri="{FF2B5EF4-FFF2-40B4-BE49-F238E27FC236}">
                  <a16:creationId xmlns:a16="http://schemas.microsoft.com/office/drawing/2014/main" id="{97FF344B-DA56-5241-7FC5-5B339D7D9192}"/>
                </a:ext>
              </a:extLst>
            </xdr:cNvPr>
            <xdr:cNvGrpSpPr>
              <a:grpSpLocks/>
            </xdr:cNvGrpSpPr>
          </xdr:nvGrpSpPr>
          <xdr:grpSpPr bwMode="auto">
            <a:xfrm>
              <a:off x="0" y="2209800"/>
              <a:ext cx="619125" cy="209550"/>
              <a:chOff x="8086725" y="2133600"/>
              <a:chExt cx="619125" cy="209550"/>
            </a:xfrm>
          </xdr:grpSpPr>
          <xdr:sp macro="" textlink="">
            <xdr:nvSpPr>
              <xdr:cNvPr id="762885" name="Check Box 5" hidden="1">
                <a:extLst>
                  <a:ext uri="{63B3BB69-23CF-44E3-9099-C40C66FF867C}">
                    <a14:compatExt spid="_x0000_s762885"/>
                  </a:ext>
                  <a:ext uri="{FF2B5EF4-FFF2-40B4-BE49-F238E27FC236}">
                    <a16:creationId xmlns:a16="http://schemas.microsoft.com/office/drawing/2014/main" id="{00000000-0008-0000-0100-000005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86" name="Check Box 6" hidden="1">
                <a:extLst>
                  <a:ext uri="{63B3BB69-23CF-44E3-9099-C40C66FF867C}">
                    <a14:compatExt spid="_x0000_s762886"/>
                  </a:ext>
                  <a:ext uri="{FF2B5EF4-FFF2-40B4-BE49-F238E27FC236}">
                    <a16:creationId xmlns:a16="http://schemas.microsoft.com/office/drawing/2014/main" id="{00000000-0008-0000-0100-000006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152400</xdr:rowOff>
        </xdr:from>
        <xdr:to>
          <xdr:col>2</xdr:col>
          <xdr:colOff>66675</xdr:colOff>
          <xdr:row>10</xdr:row>
          <xdr:rowOff>361950</xdr:rowOff>
        </xdr:to>
        <xdr:grpSp>
          <xdr:nvGrpSpPr>
            <xdr:cNvPr id="804921" name="グループ化 10">
              <a:extLst>
                <a:ext uri="{FF2B5EF4-FFF2-40B4-BE49-F238E27FC236}">
                  <a16:creationId xmlns:a16="http://schemas.microsoft.com/office/drawing/2014/main" id="{4AD41C48-9995-3753-98DF-30F240AE4402}"/>
                </a:ext>
              </a:extLst>
            </xdr:cNvPr>
            <xdr:cNvGrpSpPr>
              <a:grpSpLocks/>
            </xdr:cNvGrpSpPr>
          </xdr:nvGrpSpPr>
          <xdr:grpSpPr bwMode="auto">
            <a:xfrm>
              <a:off x="0" y="2857500"/>
              <a:ext cx="619125" cy="209550"/>
              <a:chOff x="8086725" y="2133600"/>
              <a:chExt cx="619125" cy="209550"/>
            </a:xfrm>
          </xdr:grpSpPr>
          <xdr:sp macro="" textlink="">
            <xdr:nvSpPr>
              <xdr:cNvPr id="762887" name="Check Box 7" hidden="1">
                <a:extLst>
                  <a:ext uri="{63B3BB69-23CF-44E3-9099-C40C66FF867C}">
                    <a14:compatExt spid="_x0000_s762887"/>
                  </a:ext>
                  <a:ext uri="{FF2B5EF4-FFF2-40B4-BE49-F238E27FC236}">
                    <a16:creationId xmlns:a16="http://schemas.microsoft.com/office/drawing/2014/main" id="{00000000-0008-0000-0100-000007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88" name="Check Box 8" hidden="1">
                <a:extLst>
                  <a:ext uri="{63B3BB69-23CF-44E3-9099-C40C66FF867C}">
                    <a14:compatExt spid="_x0000_s762888"/>
                  </a:ext>
                  <a:ext uri="{FF2B5EF4-FFF2-40B4-BE49-F238E27FC236}">
                    <a16:creationId xmlns:a16="http://schemas.microsoft.com/office/drawing/2014/main" id="{00000000-0008-0000-0100-000008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66675</xdr:colOff>
          <xdr:row>13</xdr:row>
          <xdr:rowOff>228600</xdr:rowOff>
        </xdr:to>
        <xdr:grpSp>
          <xdr:nvGrpSpPr>
            <xdr:cNvPr id="804922" name="グループ化 13">
              <a:extLst>
                <a:ext uri="{FF2B5EF4-FFF2-40B4-BE49-F238E27FC236}">
                  <a16:creationId xmlns:a16="http://schemas.microsoft.com/office/drawing/2014/main" id="{5A576BF1-1D9B-5C1F-DA6F-82796C08DB30}"/>
                </a:ext>
              </a:extLst>
            </xdr:cNvPr>
            <xdr:cNvGrpSpPr>
              <a:grpSpLocks/>
            </xdr:cNvGrpSpPr>
          </xdr:nvGrpSpPr>
          <xdr:grpSpPr bwMode="auto">
            <a:xfrm>
              <a:off x="0" y="3752850"/>
              <a:ext cx="619125" cy="209550"/>
              <a:chOff x="8086725" y="2133600"/>
              <a:chExt cx="619125" cy="209550"/>
            </a:xfrm>
          </xdr:grpSpPr>
          <xdr:sp macro="" textlink="">
            <xdr:nvSpPr>
              <xdr:cNvPr id="762889" name="Check Box 9" hidden="1">
                <a:extLst>
                  <a:ext uri="{63B3BB69-23CF-44E3-9099-C40C66FF867C}">
                    <a14:compatExt spid="_x0000_s762889"/>
                  </a:ext>
                  <a:ext uri="{FF2B5EF4-FFF2-40B4-BE49-F238E27FC236}">
                    <a16:creationId xmlns:a16="http://schemas.microsoft.com/office/drawing/2014/main" id="{00000000-0008-0000-0100-000009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0" name="Check Box 10" hidden="1">
                <a:extLst>
                  <a:ext uri="{63B3BB69-23CF-44E3-9099-C40C66FF867C}">
                    <a14:compatExt spid="_x0000_s762890"/>
                  </a:ext>
                  <a:ext uri="{FF2B5EF4-FFF2-40B4-BE49-F238E27FC236}">
                    <a16:creationId xmlns:a16="http://schemas.microsoft.com/office/drawing/2014/main" id="{00000000-0008-0000-0100-00000A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66675</xdr:colOff>
          <xdr:row>14</xdr:row>
          <xdr:rowOff>228600</xdr:rowOff>
        </xdr:to>
        <xdr:grpSp>
          <xdr:nvGrpSpPr>
            <xdr:cNvPr id="804923" name="グループ化 16">
              <a:extLst>
                <a:ext uri="{FF2B5EF4-FFF2-40B4-BE49-F238E27FC236}">
                  <a16:creationId xmlns:a16="http://schemas.microsoft.com/office/drawing/2014/main" id="{C04E98D0-B688-E0DB-4FC2-8CE7F3163FF0}"/>
                </a:ext>
              </a:extLst>
            </xdr:cNvPr>
            <xdr:cNvGrpSpPr>
              <a:grpSpLocks/>
            </xdr:cNvGrpSpPr>
          </xdr:nvGrpSpPr>
          <xdr:grpSpPr bwMode="auto">
            <a:xfrm>
              <a:off x="0" y="4010025"/>
              <a:ext cx="619125" cy="209550"/>
              <a:chOff x="8086725" y="2133600"/>
              <a:chExt cx="619125" cy="209550"/>
            </a:xfrm>
          </xdr:grpSpPr>
          <xdr:sp macro="" textlink="">
            <xdr:nvSpPr>
              <xdr:cNvPr id="762891" name="Check Box 11" hidden="1">
                <a:extLst>
                  <a:ext uri="{63B3BB69-23CF-44E3-9099-C40C66FF867C}">
                    <a14:compatExt spid="_x0000_s762891"/>
                  </a:ext>
                  <a:ext uri="{FF2B5EF4-FFF2-40B4-BE49-F238E27FC236}">
                    <a16:creationId xmlns:a16="http://schemas.microsoft.com/office/drawing/2014/main" id="{00000000-0008-0000-0100-00000B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2" name="Check Box 12" hidden="1">
                <a:extLst>
                  <a:ext uri="{63B3BB69-23CF-44E3-9099-C40C66FF867C}">
                    <a14:compatExt spid="_x0000_s762892"/>
                  </a:ext>
                  <a:ext uri="{FF2B5EF4-FFF2-40B4-BE49-F238E27FC236}">
                    <a16:creationId xmlns:a16="http://schemas.microsoft.com/office/drawing/2014/main" id="{00000000-0008-0000-0100-00000C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66675</xdr:colOff>
          <xdr:row>15</xdr:row>
          <xdr:rowOff>228600</xdr:rowOff>
        </xdr:to>
        <xdr:grpSp>
          <xdr:nvGrpSpPr>
            <xdr:cNvPr id="804924" name="グループ化 19">
              <a:extLst>
                <a:ext uri="{FF2B5EF4-FFF2-40B4-BE49-F238E27FC236}">
                  <a16:creationId xmlns:a16="http://schemas.microsoft.com/office/drawing/2014/main" id="{E1434D8D-079F-7F0D-E750-0AB63250B175}"/>
                </a:ext>
              </a:extLst>
            </xdr:cNvPr>
            <xdr:cNvGrpSpPr>
              <a:grpSpLocks/>
            </xdr:cNvGrpSpPr>
          </xdr:nvGrpSpPr>
          <xdr:grpSpPr bwMode="auto">
            <a:xfrm>
              <a:off x="0" y="4267200"/>
              <a:ext cx="619125" cy="209550"/>
              <a:chOff x="8086725" y="2133600"/>
              <a:chExt cx="619125" cy="209550"/>
            </a:xfrm>
          </xdr:grpSpPr>
          <xdr:sp macro="" textlink="">
            <xdr:nvSpPr>
              <xdr:cNvPr id="762893" name="Check Box 13" hidden="1">
                <a:extLst>
                  <a:ext uri="{63B3BB69-23CF-44E3-9099-C40C66FF867C}">
                    <a14:compatExt spid="_x0000_s762893"/>
                  </a:ext>
                  <a:ext uri="{FF2B5EF4-FFF2-40B4-BE49-F238E27FC236}">
                    <a16:creationId xmlns:a16="http://schemas.microsoft.com/office/drawing/2014/main" id="{00000000-0008-0000-0100-00000D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4" name="Check Box 14" hidden="1">
                <a:extLst>
                  <a:ext uri="{63B3BB69-23CF-44E3-9099-C40C66FF867C}">
                    <a14:compatExt spid="_x0000_s762894"/>
                  </a:ext>
                  <a:ext uri="{FF2B5EF4-FFF2-40B4-BE49-F238E27FC236}">
                    <a16:creationId xmlns:a16="http://schemas.microsoft.com/office/drawing/2014/main" id="{00000000-0008-0000-0100-00000E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66675</xdr:colOff>
          <xdr:row>17</xdr:row>
          <xdr:rowOff>228600</xdr:rowOff>
        </xdr:to>
        <xdr:grpSp>
          <xdr:nvGrpSpPr>
            <xdr:cNvPr id="804925" name="グループ化 22">
              <a:extLst>
                <a:ext uri="{FF2B5EF4-FFF2-40B4-BE49-F238E27FC236}">
                  <a16:creationId xmlns:a16="http://schemas.microsoft.com/office/drawing/2014/main" id="{3523A22F-C35B-53DC-0BCC-D30C36763ED5}"/>
                </a:ext>
              </a:extLst>
            </xdr:cNvPr>
            <xdr:cNvGrpSpPr>
              <a:grpSpLocks/>
            </xdr:cNvGrpSpPr>
          </xdr:nvGrpSpPr>
          <xdr:grpSpPr bwMode="auto">
            <a:xfrm>
              <a:off x="0" y="4781550"/>
              <a:ext cx="619125" cy="209550"/>
              <a:chOff x="8086725" y="2133600"/>
              <a:chExt cx="619125" cy="209550"/>
            </a:xfrm>
          </xdr:grpSpPr>
          <xdr:sp macro="" textlink="">
            <xdr:nvSpPr>
              <xdr:cNvPr id="762895" name="Check Box 15" hidden="1">
                <a:extLst>
                  <a:ext uri="{63B3BB69-23CF-44E3-9099-C40C66FF867C}">
                    <a14:compatExt spid="_x0000_s762895"/>
                  </a:ext>
                  <a:ext uri="{FF2B5EF4-FFF2-40B4-BE49-F238E27FC236}">
                    <a16:creationId xmlns:a16="http://schemas.microsoft.com/office/drawing/2014/main" id="{00000000-0008-0000-0100-00000F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6" name="Check Box 16" hidden="1">
                <a:extLst>
                  <a:ext uri="{63B3BB69-23CF-44E3-9099-C40C66FF867C}">
                    <a14:compatExt spid="_x0000_s762896"/>
                  </a:ext>
                  <a:ext uri="{FF2B5EF4-FFF2-40B4-BE49-F238E27FC236}">
                    <a16:creationId xmlns:a16="http://schemas.microsoft.com/office/drawing/2014/main" id="{00000000-0008-0000-0100-000010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104775</xdr:rowOff>
        </xdr:from>
        <xdr:to>
          <xdr:col>2</xdr:col>
          <xdr:colOff>66675</xdr:colOff>
          <xdr:row>18</xdr:row>
          <xdr:rowOff>276225</xdr:rowOff>
        </xdr:to>
        <xdr:grpSp>
          <xdr:nvGrpSpPr>
            <xdr:cNvPr id="804926" name="グループ化 25">
              <a:extLst>
                <a:ext uri="{FF2B5EF4-FFF2-40B4-BE49-F238E27FC236}">
                  <a16:creationId xmlns:a16="http://schemas.microsoft.com/office/drawing/2014/main" id="{85C3716A-D3BF-0412-B138-1845CBC74C39}"/>
                </a:ext>
              </a:extLst>
            </xdr:cNvPr>
            <xdr:cNvGrpSpPr>
              <a:grpSpLocks/>
            </xdr:cNvGrpSpPr>
          </xdr:nvGrpSpPr>
          <xdr:grpSpPr bwMode="auto">
            <a:xfrm>
              <a:off x="0" y="5124450"/>
              <a:ext cx="619125" cy="171450"/>
              <a:chOff x="8086725" y="2133600"/>
              <a:chExt cx="619125" cy="209550"/>
            </a:xfrm>
          </xdr:grpSpPr>
          <xdr:sp macro="" textlink="">
            <xdr:nvSpPr>
              <xdr:cNvPr id="762897" name="Check Box 17" hidden="1">
                <a:extLst>
                  <a:ext uri="{63B3BB69-23CF-44E3-9099-C40C66FF867C}">
                    <a14:compatExt spid="_x0000_s762897"/>
                  </a:ext>
                  <a:ext uri="{FF2B5EF4-FFF2-40B4-BE49-F238E27FC236}">
                    <a16:creationId xmlns:a16="http://schemas.microsoft.com/office/drawing/2014/main" id="{00000000-0008-0000-0100-000011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8" name="Check Box 18" hidden="1">
                <a:extLst>
                  <a:ext uri="{63B3BB69-23CF-44E3-9099-C40C66FF867C}">
                    <a14:compatExt spid="_x0000_s762898"/>
                  </a:ext>
                  <a:ext uri="{FF2B5EF4-FFF2-40B4-BE49-F238E27FC236}">
                    <a16:creationId xmlns:a16="http://schemas.microsoft.com/office/drawing/2014/main" id="{00000000-0008-0000-0100-000012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66675</xdr:colOff>
          <xdr:row>22</xdr:row>
          <xdr:rowOff>228600</xdr:rowOff>
        </xdr:to>
        <xdr:grpSp>
          <xdr:nvGrpSpPr>
            <xdr:cNvPr id="804927" name="グループ化 28">
              <a:extLst>
                <a:ext uri="{FF2B5EF4-FFF2-40B4-BE49-F238E27FC236}">
                  <a16:creationId xmlns:a16="http://schemas.microsoft.com/office/drawing/2014/main" id="{0F14DD1A-57AC-0199-06CE-02EF9CB7A9A9}"/>
                </a:ext>
              </a:extLst>
            </xdr:cNvPr>
            <xdr:cNvGrpSpPr>
              <a:grpSpLocks/>
            </xdr:cNvGrpSpPr>
          </xdr:nvGrpSpPr>
          <xdr:grpSpPr bwMode="auto">
            <a:xfrm>
              <a:off x="0" y="6372225"/>
              <a:ext cx="619125" cy="209550"/>
              <a:chOff x="8086725" y="2133600"/>
              <a:chExt cx="619125" cy="209550"/>
            </a:xfrm>
          </xdr:grpSpPr>
          <xdr:sp macro="" textlink="">
            <xdr:nvSpPr>
              <xdr:cNvPr id="762899" name="Check Box 19" hidden="1">
                <a:extLst>
                  <a:ext uri="{63B3BB69-23CF-44E3-9099-C40C66FF867C}">
                    <a14:compatExt spid="_x0000_s762899"/>
                  </a:ext>
                  <a:ext uri="{FF2B5EF4-FFF2-40B4-BE49-F238E27FC236}">
                    <a16:creationId xmlns:a16="http://schemas.microsoft.com/office/drawing/2014/main" id="{00000000-0008-0000-0100-000013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0" name="Check Box 20" hidden="1">
                <a:extLst>
                  <a:ext uri="{63B3BB69-23CF-44E3-9099-C40C66FF867C}">
                    <a14:compatExt spid="_x0000_s762900"/>
                  </a:ext>
                  <a:ext uri="{FF2B5EF4-FFF2-40B4-BE49-F238E27FC236}">
                    <a16:creationId xmlns:a16="http://schemas.microsoft.com/office/drawing/2014/main" id="{00000000-0008-0000-0100-000014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28575</xdr:rowOff>
        </xdr:from>
        <xdr:to>
          <xdr:col>2</xdr:col>
          <xdr:colOff>66675</xdr:colOff>
          <xdr:row>23</xdr:row>
          <xdr:rowOff>209550</xdr:rowOff>
        </xdr:to>
        <xdr:grpSp>
          <xdr:nvGrpSpPr>
            <xdr:cNvPr id="804928" name="グループ化 31">
              <a:extLst>
                <a:ext uri="{FF2B5EF4-FFF2-40B4-BE49-F238E27FC236}">
                  <a16:creationId xmlns:a16="http://schemas.microsoft.com/office/drawing/2014/main" id="{FCBE40D5-114F-199F-7AE6-41FF35D080E7}"/>
                </a:ext>
              </a:extLst>
            </xdr:cNvPr>
            <xdr:cNvGrpSpPr>
              <a:grpSpLocks/>
            </xdr:cNvGrpSpPr>
          </xdr:nvGrpSpPr>
          <xdr:grpSpPr bwMode="auto">
            <a:xfrm>
              <a:off x="0" y="6638925"/>
              <a:ext cx="619125" cy="180975"/>
              <a:chOff x="8086725" y="2133600"/>
              <a:chExt cx="619125" cy="209550"/>
            </a:xfrm>
          </xdr:grpSpPr>
          <xdr:sp macro="" textlink="">
            <xdr:nvSpPr>
              <xdr:cNvPr id="762901" name="Check Box 21" hidden="1">
                <a:extLst>
                  <a:ext uri="{63B3BB69-23CF-44E3-9099-C40C66FF867C}">
                    <a14:compatExt spid="_x0000_s762901"/>
                  </a:ext>
                  <a:ext uri="{FF2B5EF4-FFF2-40B4-BE49-F238E27FC236}">
                    <a16:creationId xmlns:a16="http://schemas.microsoft.com/office/drawing/2014/main" id="{00000000-0008-0000-0100-000015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2" name="Check Box 22" hidden="1">
                <a:extLst>
                  <a:ext uri="{63B3BB69-23CF-44E3-9099-C40C66FF867C}">
                    <a14:compatExt spid="_x0000_s762902"/>
                  </a:ext>
                  <a:ext uri="{FF2B5EF4-FFF2-40B4-BE49-F238E27FC236}">
                    <a16:creationId xmlns:a16="http://schemas.microsoft.com/office/drawing/2014/main" id="{00000000-0008-0000-0100-000016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24</xdr:row>
          <xdr:rowOff>104775</xdr:rowOff>
        </xdr:from>
        <xdr:to>
          <xdr:col>2</xdr:col>
          <xdr:colOff>76200</xdr:colOff>
          <xdr:row>24</xdr:row>
          <xdr:rowOff>257175</xdr:rowOff>
        </xdr:to>
        <xdr:grpSp>
          <xdr:nvGrpSpPr>
            <xdr:cNvPr id="804929" name="グループ化 34">
              <a:extLst>
                <a:ext uri="{FF2B5EF4-FFF2-40B4-BE49-F238E27FC236}">
                  <a16:creationId xmlns:a16="http://schemas.microsoft.com/office/drawing/2014/main" id="{47EC875A-2B68-DADE-8A78-9A2FE82861DD}"/>
                </a:ext>
              </a:extLst>
            </xdr:cNvPr>
            <xdr:cNvGrpSpPr>
              <a:grpSpLocks/>
            </xdr:cNvGrpSpPr>
          </xdr:nvGrpSpPr>
          <xdr:grpSpPr bwMode="auto">
            <a:xfrm>
              <a:off x="9525" y="6972300"/>
              <a:ext cx="619125" cy="152400"/>
              <a:chOff x="8086725" y="2133600"/>
              <a:chExt cx="619125" cy="209550"/>
            </a:xfrm>
          </xdr:grpSpPr>
          <xdr:sp macro="" textlink="">
            <xdr:nvSpPr>
              <xdr:cNvPr id="762903" name="Check Box 23" hidden="1">
                <a:extLst>
                  <a:ext uri="{63B3BB69-23CF-44E3-9099-C40C66FF867C}">
                    <a14:compatExt spid="_x0000_s762903"/>
                  </a:ext>
                  <a:ext uri="{FF2B5EF4-FFF2-40B4-BE49-F238E27FC236}">
                    <a16:creationId xmlns:a16="http://schemas.microsoft.com/office/drawing/2014/main" id="{00000000-0008-0000-0100-000017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4" name="Check Box 24" hidden="1">
                <a:extLst>
                  <a:ext uri="{63B3BB69-23CF-44E3-9099-C40C66FF867C}">
                    <a14:compatExt spid="_x0000_s762904"/>
                  </a:ext>
                  <a:ext uri="{FF2B5EF4-FFF2-40B4-BE49-F238E27FC236}">
                    <a16:creationId xmlns:a16="http://schemas.microsoft.com/office/drawing/2014/main" id="{00000000-0008-0000-0100-000018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85725</xdr:rowOff>
        </xdr:from>
        <xdr:to>
          <xdr:col>2</xdr:col>
          <xdr:colOff>66675</xdr:colOff>
          <xdr:row>25</xdr:row>
          <xdr:rowOff>295275</xdr:rowOff>
        </xdr:to>
        <xdr:grpSp>
          <xdr:nvGrpSpPr>
            <xdr:cNvPr id="804930" name="グループ化 37">
              <a:extLst>
                <a:ext uri="{FF2B5EF4-FFF2-40B4-BE49-F238E27FC236}">
                  <a16:creationId xmlns:a16="http://schemas.microsoft.com/office/drawing/2014/main" id="{B8099C21-4134-89DC-DEAA-7DC1879437B2}"/>
                </a:ext>
              </a:extLst>
            </xdr:cNvPr>
            <xdr:cNvGrpSpPr>
              <a:grpSpLocks/>
            </xdr:cNvGrpSpPr>
          </xdr:nvGrpSpPr>
          <xdr:grpSpPr bwMode="auto">
            <a:xfrm>
              <a:off x="0" y="7305675"/>
              <a:ext cx="619125" cy="209550"/>
              <a:chOff x="8086725" y="2133600"/>
              <a:chExt cx="619125" cy="209550"/>
            </a:xfrm>
          </xdr:grpSpPr>
          <xdr:sp macro="" textlink="">
            <xdr:nvSpPr>
              <xdr:cNvPr id="762905" name="Check Box 25" hidden="1">
                <a:extLst>
                  <a:ext uri="{63B3BB69-23CF-44E3-9099-C40C66FF867C}">
                    <a14:compatExt spid="_x0000_s762905"/>
                  </a:ext>
                  <a:ext uri="{FF2B5EF4-FFF2-40B4-BE49-F238E27FC236}">
                    <a16:creationId xmlns:a16="http://schemas.microsoft.com/office/drawing/2014/main" id="{00000000-0008-0000-0100-000019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6" name="Check Box 26" hidden="1">
                <a:extLst>
                  <a:ext uri="{63B3BB69-23CF-44E3-9099-C40C66FF867C}">
                    <a14:compatExt spid="_x0000_s762906"/>
                  </a:ext>
                  <a:ext uri="{FF2B5EF4-FFF2-40B4-BE49-F238E27FC236}">
                    <a16:creationId xmlns:a16="http://schemas.microsoft.com/office/drawing/2014/main" id="{00000000-0008-0000-0100-00001A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19050</xdr:rowOff>
        </xdr:from>
        <xdr:to>
          <xdr:col>2</xdr:col>
          <xdr:colOff>66675</xdr:colOff>
          <xdr:row>27</xdr:row>
          <xdr:rowOff>228600</xdr:rowOff>
        </xdr:to>
        <xdr:grpSp>
          <xdr:nvGrpSpPr>
            <xdr:cNvPr id="804931" name="グループ化 40">
              <a:extLst>
                <a:ext uri="{FF2B5EF4-FFF2-40B4-BE49-F238E27FC236}">
                  <a16:creationId xmlns:a16="http://schemas.microsoft.com/office/drawing/2014/main" id="{E48F5F74-79A8-1B0D-D320-CB2C898FE505}"/>
                </a:ext>
              </a:extLst>
            </xdr:cNvPr>
            <xdr:cNvGrpSpPr>
              <a:grpSpLocks/>
            </xdr:cNvGrpSpPr>
          </xdr:nvGrpSpPr>
          <xdr:grpSpPr bwMode="auto">
            <a:xfrm>
              <a:off x="0" y="7848600"/>
              <a:ext cx="619125" cy="209550"/>
              <a:chOff x="8086725" y="2133600"/>
              <a:chExt cx="619125" cy="209550"/>
            </a:xfrm>
          </xdr:grpSpPr>
          <xdr:sp macro="" textlink="">
            <xdr:nvSpPr>
              <xdr:cNvPr id="762907" name="Check Box 27" hidden="1">
                <a:extLst>
                  <a:ext uri="{63B3BB69-23CF-44E3-9099-C40C66FF867C}">
                    <a14:compatExt spid="_x0000_s762907"/>
                  </a:ext>
                  <a:ext uri="{FF2B5EF4-FFF2-40B4-BE49-F238E27FC236}">
                    <a16:creationId xmlns:a16="http://schemas.microsoft.com/office/drawing/2014/main" id="{00000000-0008-0000-0100-00001B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8" name="Check Box 28" hidden="1">
                <a:extLst>
                  <a:ext uri="{63B3BB69-23CF-44E3-9099-C40C66FF867C}">
                    <a14:compatExt spid="_x0000_s762908"/>
                  </a:ext>
                  <a:ext uri="{FF2B5EF4-FFF2-40B4-BE49-F238E27FC236}">
                    <a16:creationId xmlns:a16="http://schemas.microsoft.com/office/drawing/2014/main" id="{00000000-0008-0000-0100-00001C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95250</xdr:rowOff>
        </xdr:from>
        <xdr:to>
          <xdr:col>2</xdr:col>
          <xdr:colOff>66675</xdr:colOff>
          <xdr:row>28</xdr:row>
          <xdr:rowOff>304800</xdr:rowOff>
        </xdr:to>
        <xdr:grpSp>
          <xdr:nvGrpSpPr>
            <xdr:cNvPr id="804932" name="グループ化 43">
              <a:extLst>
                <a:ext uri="{FF2B5EF4-FFF2-40B4-BE49-F238E27FC236}">
                  <a16:creationId xmlns:a16="http://schemas.microsoft.com/office/drawing/2014/main" id="{8B8DB229-2FCA-991F-69EB-1FA473C28B5B}"/>
                </a:ext>
              </a:extLst>
            </xdr:cNvPr>
            <xdr:cNvGrpSpPr>
              <a:grpSpLocks/>
            </xdr:cNvGrpSpPr>
          </xdr:nvGrpSpPr>
          <xdr:grpSpPr bwMode="auto">
            <a:xfrm>
              <a:off x="0" y="8181975"/>
              <a:ext cx="619125" cy="209550"/>
              <a:chOff x="8086725" y="2133600"/>
              <a:chExt cx="619125" cy="209550"/>
            </a:xfrm>
          </xdr:grpSpPr>
          <xdr:sp macro="" textlink="">
            <xdr:nvSpPr>
              <xdr:cNvPr id="762909" name="Check Box 29" hidden="1">
                <a:extLst>
                  <a:ext uri="{63B3BB69-23CF-44E3-9099-C40C66FF867C}">
                    <a14:compatExt spid="_x0000_s762909"/>
                  </a:ext>
                  <a:ext uri="{FF2B5EF4-FFF2-40B4-BE49-F238E27FC236}">
                    <a16:creationId xmlns:a16="http://schemas.microsoft.com/office/drawing/2014/main" id="{00000000-0008-0000-0100-00001D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0" name="Check Box 30" hidden="1">
                <a:extLst>
                  <a:ext uri="{63B3BB69-23CF-44E3-9099-C40C66FF867C}">
                    <a14:compatExt spid="_x0000_s762910"/>
                  </a:ext>
                  <a:ext uri="{FF2B5EF4-FFF2-40B4-BE49-F238E27FC236}">
                    <a16:creationId xmlns:a16="http://schemas.microsoft.com/office/drawing/2014/main" id="{00000000-0008-0000-0100-00001E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4933" name="グループ化 46">
              <a:extLst>
                <a:ext uri="{FF2B5EF4-FFF2-40B4-BE49-F238E27FC236}">
                  <a16:creationId xmlns:a16="http://schemas.microsoft.com/office/drawing/2014/main" id="{F911916B-F410-BAB5-8C2F-1A6CA3B35D1E}"/>
                </a:ext>
              </a:extLst>
            </xdr:cNvPr>
            <xdr:cNvGrpSpPr>
              <a:grpSpLocks/>
            </xdr:cNvGrpSpPr>
          </xdr:nvGrpSpPr>
          <xdr:grpSpPr bwMode="auto">
            <a:xfrm>
              <a:off x="0" y="8505825"/>
              <a:ext cx="619125" cy="209550"/>
              <a:chOff x="8086725" y="2133600"/>
              <a:chExt cx="619125" cy="209550"/>
            </a:xfrm>
          </xdr:grpSpPr>
          <xdr:sp macro="" textlink="">
            <xdr:nvSpPr>
              <xdr:cNvPr id="762911" name="Check Box 31" hidden="1">
                <a:extLst>
                  <a:ext uri="{63B3BB69-23CF-44E3-9099-C40C66FF867C}">
                    <a14:compatExt spid="_x0000_s762911"/>
                  </a:ext>
                  <a:ext uri="{FF2B5EF4-FFF2-40B4-BE49-F238E27FC236}">
                    <a16:creationId xmlns:a16="http://schemas.microsoft.com/office/drawing/2014/main" id="{00000000-0008-0000-0100-00001F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2" name="Check Box 32" hidden="1">
                <a:extLst>
                  <a:ext uri="{63B3BB69-23CF-44E3-9099-C40C66FF867C}">
                    <a14:compatExt spid="_x0000_s762912"/>
                  </a:ext>
                  <a:ext uri="{FF2B5EF4-FFF2-40B4-BE49-F238E27FC236}">
                    <a16:creationId xmlns:a16="http://schemas.microsoft.com/office/drawing/2014/main" id="{00000000-0008-0000-0100-000020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4934" name="グループ化 49">
              <a:extLst>
                <a:ext uri="{FF2B5EF4-FFF2-40B4-BE49-F238E27FC236}">
                  <a16:creationId xmlns:a16="http://schemas.microsoft.com/office/drawing/2014/main" id="{91AB2F44-BB9E-5055-EC63-8F748C48C8DB}"/>
                </a:ext>
              </a:extLst>
            </xdr:cNvPr>
            <xdr:cNvGrpSpPr>
              <a:grpSpLocks/>
            </xdr:cNvGrpSpPr>
          </xdr:nvGrpSpPr>
          <xdr:grpSpPr bwMode="auto">
            <a:xfrm>
              <a:off x="0" y="8763000"/>
              <a:ext cx="619125" cy="209550"/>
              <a:chOff x="8086725" y="2133600"/>
              <a:chExt cx="619125" cy="209550"/>
            </a:xfrm>
          </xdr:grpSpPr>
          <xdr:sp macro="" textlink="">
            <xdr:nvSpPr>
              <xdr:cNvPr id="762913" name="Check Box 33" hidden="1">
                <a:extLst>
                  <a:ext uri="{63B3BB69-23CF-44E3-9099-C40C66FF867C}">
                    <a14:compatExt spid="_x0000_s762913"/>
                  </a:ext>
                  <a:ext uri="{FF2B5EF4-FFF2-40B4-BE49-F238E27FC236}">
                    <a16:creationId xmlns:a16="http://schemas.microsoft.com/office/drawing/2014/main" id="{00000000-0008-0000-0100-000021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4" name="Check Box 34" hidden="1">
                <a:extLst>
                  <a:ext uri="{63B3BB69-23CF-44E3-9099-C40C66FF867C}">
                    <a14:compatExt spid="_x0000_s762914"/>
                  </a:ext>
                  <a:ext uri="{FF2B5EF4-FFF2-40B4-BE49-F238E27FC236}">
                    <a16:creationId xmlns:a16="http://schemas.microsoft.com/office/drawing/2014/main" id="{00000000-0008-0000-0100-000022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66675</xdr:colOff>
          <xdr:row>31</xdr:row>
          <xdr:rowOff>200025</xdr:rowOff>
        </xdr:to>
        <xdr:grpSp>
          <xdr:nvGrpSpPr>
            <xdr:cNvPr id="804935" name="グループ化 52">
              <a:extLst>
                <a:ext uri="{FF2B5EF4-FFF2-40B4-BE49-F238E27FC236}">
                  <a16:creationId xmlns:a16="http://schemas.microsoft.com/office/drawing/2014/main" id="{8465DEE2-8716-3BA7-3978-6430EDF57B88}"/>
                </a:ext>
              </a:extLst>
            </xdr:cNvPr>
            <xdr:cNvGrpSpPr>
              <a:grpSpLocks/>
            </xdr:cNvGrpSpPr>
          </xdr:nvGrpSpPr>
          <xdr:grpSpPr bwMode="auto">
            <a:xfrm>
              <a:off x="0" y="9029700"/>
              <a:ext cx="619125" cy="161925"/>
              <a:chOff x="8086725" y="2133600"/>
              <a:chExt cx="619125" cy="209550"/>
            </a:xfrm>
          </xdr:grpSpPr>
          <xdr:sp macro="" textlink="">
            <xdr:nvSpPr>
              <xdr:cNvPr id="762915" name="Check Box 35" hidden="1">
                <a:extLst>
                  <a:ext uri="{63B3BB69-23CF-44E3-9099-C40C66FF867C}">
                    <a14:compatExt spid="_x0000_s762915"/>
                  </a:ext>
                  <a:ext uri="{FF2B5EF4-FFF2-40B4-BE49-F238E27FC236}">
                    <a16:creationId xmlns:a16="http://schemas.microsoft.com/office/drawing/2014/main" id="{00000000-0008-0000-0100-000023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6" name="Check Box 36" hidden="1">
                <a:extLst>
                  <a:ext uri="{63B3BB69-23CF-44E3-9099-C40C66FF867C}">
                    <a14:compatExt spid="_x0000_s762916"/>
                  </a:ext>
                  <a:ext uri="{FF2B5EF4-FFF2-40B4-BE49-F238E27FC236}">
                    <a16:creationId xmlns:a16="http://schemas.microsoft.com/office/drawing/2014/main" id="{00000000-0008-0000-0100-000024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28575</xdr:rowOff>
        </xdr:from>
        <xdr:to>
          <xdr:col>2</xdr:col>
          <xdr:colOff>66675</xdr:colOff>
          <xdr:row>33</xdr:row>
          <xdr:rowOff>238125</xdr:rowOff>
        </xdr:to>
        <xdr:grpSp>
          <xdr:nvGrpSpPr>
            <xdr:cNvPr id="804936" name="グループ化 55">
              <a:extLst>
                <a:ext uri="{FF2B5EF4-FFF2-40B4-BE49-F238E27FC236}">
                  <a16:creationId xmlns:a16="http://schemas.microsoft.com/office/drawing/2014/main" id="{A9EAEBA9-A30A-A603-301F-AAC60659F4E3}"/>
                </a:ext>
              </a:extLst>
            </xdr:cNvPr>
            <xdr:cNvGrpSpPr>
              <a:grpSpLocks/>
            </xdr:cNvGrpSpPr>
          </xdr:nvGrpSpPr>
          <xdr:grpSpPr bwMode="auto">
            <a:xfrm>
              <a:off x="0" y="9534525"/>
              <a:ext cx="619125" cy="209550"/>
              <a:chOff x="8086725" y="2133600"/>
              <a:chExt cx="619125" cy="209550"/>
            </a:xfrm>
          </xdr:grpSpPr>
          <xdr:sp macro="" textlink="">
            <xdr:nvSpPr>
              <xdr:cNvPr id="762917" name="Check Box 37" hidden="1">
                <a:extLst>
                  <a:ext uri="{63B3BB69-23CF-44E3-9099-C40C66FF867C}">
                    <a14:compatExt spid="_x0000_s762917"/>
                  </a:ext>
                  <a:ext uri="{FF2B5EF4-FFF2-40B4-BE49-F238E27FC236}">
                    <a16:creationId xmlns:a16="http://schemas.microsoft.com/office/drawing/2014/main" id="{00000000-0008-0000-0100-000025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8" name="Check Box 38" hidden="1">
                <a:extLst>
                  <a:ext uri="{63B3BB69-23CF-44E3-9099-C40C66FF867C}">
                    <a14:compatExt spid="_x0000_s762918"/>
                  </a:ext>
                  <a:ext uri="{FF2B5EF4-FFF2-40B4-BE49-F238E27FC236}">
                    <a16:creationId xmlns:a16="http://schemas.microsoft.com/office/drawing/2014/main" id="{00000000-0008-0000-0100-000026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66675</xdr:colOff>
          <xdr:row>34</xdr:row>
          <xdr:rowOff>228600</xdr:rowOff>
        </xdr:to>
        <xdr:grpSp>
          <xdr:nvGrpSpPr>
            <xdr:cNvPr id="804937" name="グループ化 58">
              <a:extLst>
                <a:ext uri="{FF2B5EF4-FFF2-40B4-BE49-F238E27FC236}">
                  <a16:creationId xmlns:a16="http://schemas.microsoft.com/office/drawing/2014/main" id="{F9A63772-7B5C-32BB-932F-EAA88FD3DC36}"/>
                </a:ext>
              </a:extLst>
            </xdr:cNvPr>
            <xdr:cNvGrpSpPr>
              <a:grpSpLocks/>
            </xdr:cNvGrpSpPr>
          </xdr:nvGrpSpPr>
          <xdr:grpSpPr bwMode="auto">
            <a:xfrm>
              <a:off x="0" y="9782175"/>
              <a:ext cx="619125" cy="209550"/>
              <a:chOff x="8086725" y="2133600"/>
              <a:chExt cx="619125" cy="209550"/>
            </a:xfrm>
          </xdr:grpSpPr>
          <xdr:sp macro="" textlink="">
            <xdr:nvSpPr>
              <xdr:cNvPr id="762919" name="Check Box 39" hidden="1">
                <a:extLst>
                  <a:ext uri="{63B3BB69-23CF-44E3-9099-C40C66FF867C}">
                    <a14:compatExt spid="_x0000_s762919"/>
                  </a:ext>
                  <a:ext uri="{FF2B5EF4-FFF2-40B4-BE49-F238E27FC236}">
                    <a16:creationId xmlns:a16="http://schemas.microsoft.com/office/drawing/2014/main" id="{00000000-0008-0000-0100-000027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0" name="Check Box 40" hidden="1">
                <a:extLst>
                  <a:ext uri="{63B3BB69-23CF-44E3-9099-C40C66FF867C}">
                    <a14:compatExt spid="_x0000_s762920"/>
                  </a:ext>
                  <a:ext uri="{FF2B5EF4-FFF2-40B4-BE49-F238E27FC236}">
                    <a16:creationId xmlns:a16="http://schemas.microsoft.com/office/drawing/2014/main" id="{00000000-0008-0000-0100-000028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66675</xdr:colOff>
          <xdr:row>35</xdr:row>
          <xdr:rowOff>295275</xdr:rowOff>
        </xdr:to>
        <xdr:grpSp>
          <xdr:nvGrpSpPr>
            <xdr:cNvPr id="804938" name="グループ化 61">
              <a:extLst>
                <a:ext uri="{FF2B5EF4-FFF2-40B4-BE49-F238E27FC236}">
                  <a16:creationId xmlns:a16="http://schemas.microsoft.com/office/drawing/2014/main" id="{68923D6C-604D-BA33-DD32-EA7A34767B74}"/>
                </a:ext>
              </a:extLst>
            </xdr:cNvPr>
            <xdr:cNvGrpSpPr>
              <a:grpSpLocks/>
            </xdr:cNvGrpSpPr>
          </xdr:nvGrpSpPr>
          <xdr:grpSpPr bwMode="auto">
            <a:xfrm>
              <a:off x="0" y="10106025"/>
              <a:ext cx="619125" cy="209550"/>
              <a:chOff x="8086725" y="2133600"/>
              <a:chExt cx="619125" cy="209550"/>
            </a:xfrm>
          </xdr:grpSpPr>
          <xdr:sp macro="" textlink="">
            <xdr:nvSpPr>
              <xdr:cNvPr id="762921" name="Check Box 41" hidden="1">
                <a:extLst>
                  <a:ext uri="{63B3BB69-23CF-44E3-9099-C40C66FF867C}">
                    <a14:compatExt spid="_x0000_s762921"/>
                  </a:ext>
                  <a:ext uri="{FF2B5EF4-FFF2-40B4-BE49-F238E27FC236}">
                    <a16:creationId xmlns:a16="http://schemas.microsoft.com/office/drawing/2014/main" id="{00000000-0008-0000-0100-000029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2" name="Check Box 42" hidden="1">
                <a:extLst>
                  <a:ext uri="{63B3BB69-23CF-44E3-9099-C40C66FF867C}">
                    <a14:compatExt spid="_x0000_s762922"/>
                  </a:ext>
                  <a:ext uri="{FF2B5EF4-FFF2-40B4-BE49-F238E27FC236}">
                    <a16:creationId xmlns:a16="http://schemas.microsoft.com/office/drawing/2014/main" id="{00000000-0008-0000-0100-00002A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38100</xdr:rowOff>
        </xdr:from>
        <xdr:to>
          <xdr:col>2</xdr:col>
          <xdr:colOff>66675</xdr:colOff>
          <xdr:row>37</xdr:row>
          <xdr:rowOff>200025</xdr:rowOff>
        </xdr:to>
        <xdr:grpSp>
          <xdr:nvGrpSpPr>
            <xdr:cNvPr id="804939" name="グループ化 64">
              <a:extLst>
                <a:ext uri="{FF2B5EF4-FFF2-40B4-BE49-F238E27FC236}">
                  <a16:creationId xmlns:a16="http://schemas.microsoft.com/office/drawing/2014/main" id="{AF972417-E3B1-3AD5-D23A-E7922D696E49}"/>
                </a:ext>
              </a:extLst>
            </xdr:cNvPr>
            <xdr:cNvGrpSpPr>
              <a:grpSpLocks/>
            </xdr:cNvGrpSpPr>
          </xdr:nvGrpSpPr>
          <xdr:grpSpPr bwMode="auto">
            <a:xfrm>
              <a:off x="0" y="10668000"/>
              <a:ext cx="619125" cy="161925"/>
              <a:chOff x="8086725" y="2133600"/>
              <a:chExt cx="619125" cy="209550"/>
            </a:xfrm>
          </xdr:grpSpPr>
          <xdr:sp macro="" textlink="">
            <xdr:nvSpPr>
              <xdr:cNvPr id="762923" name="Check Box 43" hidden="1">
                <a:extLst>
                  <a:ext uri="{63B3BB69-23CF-44E3-9099-C40C66FF867C}">
                    <a14:compatExt spid="_x0000_s762923"/>
                  </a:ext>
                  <a:ext uri="{FF2B5EF4-FFF2-40B4-BE49-F238E27FC236}">
                    <a16:creationId xmlns:a16="http://schemas.microsoft.com/office/drawing/2014/main" id="{00000000-0008-0000-0100-00002B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4" name="Check Box 44" hidden="1">
                <a:extLst>
                  <a:ext uri="{63B3BB69-23CF-44E3-9099-C40C66FF867C}">
                    <a14:compatExt spid="_x0000_s762924"/>
                  </a:ext>
                  <a:ext uri="{FF2B5EF4-FFF2-40B4-BE49-F238E27FC236}">
                    <a16:creationId xmlns:a16="http://schemas.microsoft.com/office/drawing/2014/main" id="{00000000-0008-0000-0100-00002C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57150</xdr:rowOff>
        </xdr:from>
        <xdr:to>
          <xdr:col>2</xdr:col>
          <xdr:colOff>66675</xdr:colOff>
          <xdr:row>38</xdr:row>
          <xdr:rowOff>200025</xdr:rowOff>
        </xdr:to>
        <xdr:grpSp>
          <xdr:nvGrpSpPr>
            <xdr:cNvPr id="804940" name="グループ化 67">
              <a:extLst>
                <a:ext uri="{FF2B5EF4-FFF2-40B4-BE49-F238E27FC236}">
                  <a16:creationId xmlns:a16="http://schemas.microsoft.com/office/drawing/2014/main" id="{2CF5CAA5-B976-2E39-647E-B8F2A742DA4B}"/>
                </a:ext>
              </a:extLst>
            </xdr:cNvPr>
            <xdr:cNvGrpSpPr>
              <a:grpSpLocks/>
            </xdr:cNvGrpSpPr>
          </xdr:nvGrpSpPr>
          <xdr:grpSpPr bwMode="auto">
            <a:xfrm>
              <a:off x="0" y="10944225"/>
              <a:ext cx="619125" cy="142875"/>
              <a:chOff x="8086725" y="2133600"/>
              <a:chExt cx="619125" cy="209550"/>
            </a:xfrm>
          </xdr:grpSpPr>
          <xdr:sp macro="" textlink="">
            <xdr:nvSpPr>
              <xdr:cNvPr id="762925" name="Check Box 45" hidden="1">
                <a:extLst>
                  <a:ext uri="{63B3BB69-23CF-44E3-9099-C40C66FF867C}">
                    <a14:compatExt spid="_x0000_s762925"/>
                  </a:ext>
                  <a:ext uri="{FF2B5EF4-FFF2-40B4-BE49-F238E27FC236}">
                    <a16:creationId xmlns:a16="http://schemas.microsoft.com/office/drawing/2014/main" id="{00000000-0008-0000-0100-00002D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6" name="Check Box 46" hidden="1">
                <a:extLst>
                  <a:ext uri="{63B3BB69-23CF-44E3-9099-C40C66FF867C}">
                    <a14:compatExt spid="_x0000_s762926"/>
                  </a:ext>
                  <a:ext uri="{FF2B5EF4-FFF2-40B4-BE49-F238E27FC236}">
                    <a16:creationId xmlns:a16="http://schemas.microsoft.com/office/drawing/2014/main" id="{00000000-0008-0000-0100-00002E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47625</xdr:rowOff>
        </xdr:from>
        <xdr:to>
          <xdr:col>2</xdr:col>
          <xdr:colOff>66675</xdr:colOff>
          <xdr:row>39</xdr:row>
          <xdr:rowOff>190500</xdr:rowOff>
        </xdr:to>
        <xdr:grpSp>
          <xdr:nvGrpSpPr>
            <xdr:cNvPr id="804941" name="グループ化 70">
              <a:extLst>
                <a:ext uri="{FF2B5EF4-FFF2-40B4-BE49-F238E27FC236}">
                  <a16:creationId xmlns:a16="http://schemas.microsoft.com/office/drawing/2014/main" id="{7FF8448D-5528-C194-291D-94356E0887D4}"/>
                </a:ext>
              </a:extLst>
            </xdr:cNvPr>
            <xdr:cNvGrpSpPr>
              <a:grpSpLocks/>
            </xdr:cNvGrpSpPr>
          </xdr:nvGrpSpPr>
          <xdr:grpSpPr bwMode="auto">
            <a:xfrm>
              <a:off x="0" y="11191875"/>
              <a:ext cx="619125" cy="142875"/>
              <a:chOff x="8086725" y="2133600"/>
              <a:chExt cx="619125" cy="209550"/>
            </a:xfrm>
          </xdr:grpSpPr>
          <xdr:sp macro="" textlink="">
            <xdr:nvSpPr>
              <xdr:cNvPr id="762927" name="Check Box 47" hidden="1">
                <a:extLst>
                  <a:ext uri="{63B3BB69-23CF-44E3-9099-C40C66FF867C}">
                    <a14:compatExt spid="_x0000_s762927"/>
                  </a:ext>
                  <a:ext uri="{FF2B5EF4-FFF2-40B4-BE49-F238E27FC236}">
                    <a16:creationId xmlns:a16="http://schemas.microsoft.com/office/drawing/2014/main" id="{00000000-0008-0000-0100-00002F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8" name="Check Box 48" hidden="1">
                <a:extLst>
                  <a:ext uri="{63B3BB69-23CF-44E3-9099-C40C66FF867C}">
                    <a14:compatExt spid="_x0000_s762928"/>
                  </a:ext>
                  <a:ext uri="{FF2B5EF4-FFF2-40B4-BE49-F238E27FC236}">
                    <a16:creationId xmlns:a16="http://schemas.microsoft.com/office/drawing/2014/main" id="{00000000-0008-0000-0100-000030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28575</xdr:rowOff>
        </xdr:from>
        <xdr:to>
          <xdr:col>2</xdr:col>
          <xdr:colOff>66675</xdr:colOff>
          <xdr:row>11</xdr:row>
          <xdr:rowOff>238125</xdr:rowOff>
        </xdr:to>
        <xdr:grpSp>
          <xdr:nvGrpSpPr>
            <xdr:cNvPr id="804942" name="グループ化 4">
              <a:extLst>
                <a:ext uri="{FF2B5EF4-FFF2-40B4-BE49-F238E27FC236}">
                  <a16:creationId xmlns:a16="http://schemas.microsoft.com/office/drawing/2014/main" id="{FAD4EBDB-1147-DD62-6492-1D808B3BD226}"/>
                </a:ext>
              </a:extLst>
            </xdr:cNvPr>
            <xdr:cNvGrpSpPr>
              <a:grpSpLocks/>
            </xdr:cNvGrpSpPr>
          </xdr:nvGrpSpPr>
          <xdr:grpSpPr bwMode="auto">
            <a:xfrm>
              <a:off x="0" y="3248025"/>
              <a:ext cx="619125" cy="209550"/>
              <a:chOff x="8086725" y="2133600"/>
              <a:chExt cx="619125" cy="209550"/>
            </a:xfrm>
          </xdr:grpSpPr>
          <xdr:sp macro="" textlink="">
            <xdr:nvSpPr>
              <xdr:cNvPr id="762929" name="Check Box 49" hidden="1">
                <a:extLst>
                  <a:ext uri="{63B3BB69-23CF-44E3-9099-C40C66FF867C}">
                    <a14:compatExt spid="_x0000_s762929"/>
                  </a:ext>
                  <a:ext uri="{FF2B5EF4-FFF2-40B4-BE49-F238E27FC236}">
                    <a16:creationId xmlns:a16="http://schemas.microsoft.com/office/drawing/2014/main" id="{00000000-0008-0000-0100-000031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30" name="Check Box 50" hidden="1">
                <a:extLst>
                  <a:ext uri="{63B3BB69-23CF-44E3-9099-C40C66FF867C}">
                    <a14:compatExt spid="_x0000_s762930"/>
                  </a:ext>
                  <a:ext uri="{FF2B5EF4-FFF2-40B4-BE49-F238E27FC236}">
                    <a16:creationId xmlns:a16="http://schemas.microsoft.com/office/drawing/2014/main" id="{00000000-0008-0000-0100-000032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35</xdr:row>
          <xdr:rowOff>190500</xdr:rowOff>
        </xdr:from>
        <xdr:to>
          <xdr:col>2</xdr:col>
          <xdr:colOff>28575</xdr:colOff>
          <xdr:row>35</xdr:row>
          <xdr:rowOff>400050</xdr:rowOff>
        </xdr:to>
        <xdr:grpSp>
          <xdr:nvGrpSpPr>
            <xdr:cNvPr id="803230" name="グループ化 1">
              <a:extLst>
                <a:ext uri="{FF2B5EF4-FFF2-40B4-BE49-F238E27FC236}">
                  <a16:creationId xmlns:a16="http://schemas.microsoft.com/office/drawing/2014/main" id="{E7511117-8FEA-5368-E43B-FF116EA822D9}"/>
                </a:ext>
              </a:extLst>
            </xdr:cNvPr>
            <xdr:cNvGrpSpPr>
              <a:grpSpLocks/>
            </xdr:cNvGrpSpPr>
          </xdr:nvGrpSpPr>
          <xdr:grpSpPr bwMode="auto">
            <a:xfrm>
              <a:off x="0" y="11430000"/>
              <a:ext cx="523875" cy="209550"/>
              <a:chOff x="8124793" y="2133600"/>
              <a:chExt cx="581046" cy="209550"/>
            </a:xfrm>
          </xdr:grpSpPr>
          <xdr:sp macro="" textlink="">
            <xdr:nvSpPr>
              <xdr:cNvPr id="763905" name="Check Box 1" hidden="1">
                <a:extLst>
                  <a:ext uri="{63B3BB69-23CF-44E3-9099-C40C66FF867C}">
                    <a14:compatExt spid="_x0000_s763905"/>
                  </a:ext>
                  <a:ext uri="{FF2B5EF4-FFF2-40B4-BE49-F238E27FC236}">
                    <a16:creationId xmlns:a16="http://schemas.microsoft.com/office/drawing/2014/main" id="{00000000-0008-0000-0200-000001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06" name="Check Box 2" hidden="1">
                <a:extLst>
                  <a:ext uri="{63B3BB69-23CF-44E3-9099-C40C66FF867C}">
                    <a14:compatExt spid="_x0000_s763906"/>
                  </a:ext>
                  <a:ext uri="{FF2B5EF4-FFF2-40B4-BE49-F238E27FC236}">
                    <a16:creationId xmlns:a16="http://schemas.microsoft.com/office/drawing/2014/main" id="{00000000-0008-0000-0200-000002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161925</xdr:rowOff>
        </xdr:from>
        <xdr:to>
          <xdr:col>2</xdr:col>
          <xdr:colOff>38100</xdr:colOff>
          <xdr:row>34</xdr:row>
          <xdr:rowOff>371475</xdr:rowOff>
        </xdr:to>
        <xdr:grpSp>
          <xdr:nvGrpSpPr>
            <xdr:cNvPr id="803231" name="グループ化 4">
              <a:extLst>
                <a:ext uri="{FF2B5EF4-FFF2-40B4-BE49-F238E27FC236}">
                  <a16:creationId xmlns:a16="http://schemas.microsoft.com/office/drawing/2014/main" id="{15054549-8F92-C660-FBC2-05A3D9825530}"/>
                </a:ext>
              </a:extLst>
            </xdr:cNvPr>
            <xdr:cNvGrpSpPr>
              <a:grpSpLocks/>
            </xdr:cNvGrpSpPr>
          </xdr:nvGrpSpPr>
          <xdr:grpSpPr bwMode="auto">
            <a:xfrm>
              <a:off x="9525" y="10858500"/>
              <a:ext cx="523875" cy="209550"/>
              <a:chOff x="8124793" y="2133600"/>
              <a:chExt cx="581046" cy="209550"/>
            </a:xfrm>
          </xdr:grpSpPr>
          <xdr:sp macro="" textlink="">
            <xdr:nvSpPr>
              <xdr:cNvPr id="763907" name="Check Box 3" hidden="1">
                <a:extLst>
                  <a:ext uri="{63B3BB69-23CF-44E3-9099-C40C66FF867C}">
                    <a14:compatExt spid="_x0000_s763907"/>
                  </a:ext>
                  <a:ext uri="{FF2B5EF4-FFF2-40B4-BE49-F238E27FC236}">
                    <a16:creationId xmlns:a16="http://schemas.microsoft.com/office/drawing/2014/main" id="{00000000-0008-0000-0200-000003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08" name="Check Box 4" hidden="1">
                <a:extLst>
                  <a:ext uri="{63B3BB69-23CF-44E3-9099-C40C66FF867C}">
                    <a14:compatExt spid="_x0000_s763908"/>
                  </a:ext>
                  <a:ext uri="{FF2B5EF4-FFF2-40B4-BE49-F238E27FC236}">
                    <a16:creationId xmlns:a16="http://schemas.microsoft.com/office/drawing/2014/main" id="{00000000-0008-0000-0200-000004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85725</xdr:rowOff>
        </xdr:from>
        <xdr:to>
          <xdr:col>2</xdr:col>
          <xdr:colOff>28575</xdr:colOff>
          <xdr:row>32</xdr:row>
          <xdr:rowOff>295275</xdr:rowOff>
        </xdr:to>
        <xdr:grpSp>
          <xdr:nvGrpSpPr>
            <xdr:cNvPr id="803232" name="グループ化 7">
              <a:extLst>
                <a:ext uri="{FF2B5EF4-FFF2-40B4-BE49-F238E27FC236}">
                  <a16:creationId xmlns:a16="http://schemas.microsoft.com/office/drawing/2014/main" id="{264E4FEE-0B27-A322-DAED-8CFB27B70DFF}"/>
                </a:ext>
              </a:extLst>
            </xdr:cNvPr>
            <xdr:cNvGrpSpPr>
              <a:grpSpLocks/>
            </xdr:cNvGrpSpPr>
          </xdr:nvGrpSpPr>
          <xdr:grpSpPr bwMode="auto">
            <a:xfrm>
              <a:off x="0" y="10115550"/>
              <a:ext cx="523875" cy="209550"/>
              <a:chOff x="8124793" y="2133600"/>
              <a:chExt cx="581046" cy="209550"/>
            </a:xfrm>
          </xdr:grpSpPr>
          <xdr:sp macro="" textlink="">
            <xdr:nvSpPr>
              <xdr:cNvPr id="763909" name="Check Box 5" hidden="1">
                <a:extLst>
                  <a:ext uri="{63B3BB69-23CF-44E3-9099-C40C66FF867C}">
                    <a14:compatExt spid="_x0000_s763909"/>
                  </a:ext>
                  <a:ext uri="{FF2B5EF4-FFF2-40B4-BE49-F238E27FC236}">
                    <a16:creationId xmlns:a16="http://schemas.microsoft.com/office/drawing/2014/main" id="{00000000-0008-0000-0200-000005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0" name="Check Box 6" hidden="1">
                <a:extLst>
                  <a:ext uri="{63B3BB69-23CF-44E3-9099-C40C66FF867C}">
                    <a14:compatExt spid="_x0000_s763910"/>
                  </a:ext>
                  <a:ext uri="{FF2B5EF4-FFF2-40B4-BE49-F238E27FC236}">
                    <a16:creationId xmlns:a16="http://schemas.microsoft.com/office/drawing/2014/main" id="{00000000-0008-0000-0200-000006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30</xdr:row>
          <xdr:rowOff>95250</xdr:rowOff>
        </xdr:from>
        <xdr:to>
          <xdr:col>2</xdr:col>
          <xdr:colOff>38100</xdr:colOff>
          <xdr:row>30</xdr:row>
          <xdr:rowOff>304800</xdr:rowOff>
        </xdr:to>
        <xdr:grpSp>
          <xdr:nvGrpSpPr>
            <xdr:cNvPr id="803233" name="グループ化 10">
              <a:extLst>
                <a:ext uri="{FF2B5EF4-FFF2-40B4-BE49-F238E27FC236}">
                  <a16:creationId xmlns:a16="http://schemas.microsoft.com/office/drawing/2014/main" id="{E24C6CB4-FD85-BF2D-4ECD-37272378299D}"/>
                </a:ext>
              </a:extLst>
            </xdr:cNvPr>
            <xdr:cNvGrpSpPr>
              <a:grpSpLocks/>
            </xdr:cNvGrpSpPr>
          </xdr:nvGrpSpPr>
          <xdr:grpSpPr bwMode="auto">
            <a:xfrm>
              <a:off x="9525" y="9458325"/>
              <a:ext cx="523875" cy="209550"/>
              <a:chOff x="8124793" y="2133600"/>
              <a:chExt cx="581046" cy="209550"/>
            </a:xfrm>
          </xdr:grpSpPr>
          <xdr:sp macro="" textlink="">
            <xdr:nvSpPr>
              <xdr:cNvPr id="763911" name="Check Box 7" hidden="1">
                <a:extLst>
                  <a:ext uri="{63B3BB69-23CF-44E3-9099-C40C66FF867C}">
                    <a14:compatExt spid="_x0000_s763911"/>
                  </a:ext>
                  <a:ext uri="{FF2B5EF4-FFF2-40B4-BE49-F238E27FC236}">
                    <a16:creationId xmlns:a16="http://schemas.microsoft.com/office/drawing/2014/main" id="{00000000-0008-0000-0200-000007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2" name="Check Box 8" hidden="1">
                <a:extLst>
                  <a:ext uri="{63B3BB69-23CF-44E3-9099-C40C66FF867C}">
                    <a14:compatExt spid="_x0000_s763912"/>
                  </a:ext>
                  <a:ext uri="{FF2B5EF4-FFF2-40B4-BE49-F238E27FC236}">
                    <a16:creationId xmlns:a16="http://schemas.microsoft.com/office/drawing/2014/main" id="{00000000-0008-0000-0200-000008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803234" name="グループ化 13">
              <a:extLst>
                <a:ext uri="{FF2B5EF4-FFF2-40B4-BE49-F238E27FC236}">
                  <a16:creationId xmlns:a16="http://schemas.microsoft.com/office/drawing/2014/main" id="{C1A70486-7D77-819F-D7BE-02EB73A6D420}"/>
                </a:ext>
              </a:extLst>
            </xdr:cNvPr>
            <xdr:cNvGrpSpPr>
              <a:grpSpLocks/>
            </xdr:cNvGrpSpPr>
          </xdr:nvGrpSpPr>
          <xdr:grpSpPr bwMode="auto">
            <a:xfrm>
              <a:off x="0" y="9067800"/>
              <a:ext cx="523875" cy="209550"/>
              <a:chOff x="8124793" y="2133600"/>
              <a:chExt cx="581046" cy="209550"/>
            </a:xfrm>
          </xdr:grpSpPr>
          <xdr:sp macro="" textlink="">
            <xdr:nvSpPr>
              <xdr:cNvPr id="763913" name="Check Box 9" hidden="1">
                <a:extLst>
                  <a:ext uri="{63B3BB69-23CF-44E3-9099-C40C66FF867C}">
                    <a14:compatExt spid="_x0000_s763913"/>
                  </a:ext>
                  <a:ext uri="{FF2B5EF4-FFF2-40B4-BE49-F238E27FC236}">
                    <a16:creationId xmlns:a16="http://schemas.microsoft.com/office/drawing/2014/main" id="{00000000-0008-0000-0200-000009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4" name="Check Box 10" hidden="1">
                <a:extLst>
                  <a:ext uri="{63B3BB69-23CF-44E3-9099-C40C66FF867C}">
                    <a14:compatExt spid="_x0000_s763914"/>
                  </a:ext>
                  <a:ext uri="{FF2B5EF4-FFF2-40B4-BE49-F238E27FC236}">
                    <a16:creationId xmlns:a16="http://schemas.microsoft.com/office/drawing/2014/main" id="{00000000-0008-0000-0200-00000A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114300</xdr:rowOff>
        </xdr:from>
        <xdr:to>
          <xdr:col>2</xdr:col>
          <xdr:colOff>28575</xdr:colOff>
          <xdr:row>26</xdr:row>
          <xdr:rowOff>276225</xdr:rowOff>
        </xdr:to>
        <xdr:grpSp>
          <xdr:nvGrpSpPr>
            <xdr:cNvPr id="803235" name="グループ化 19">
              <a:extLst>
                <a:ext uri="{FF2B5EF4-FFF2-40B4-BE49-F238E27FC236}">
                  <a16:creationId xmlns:a16="http://schemas.microsoft.com/office/drawing/2014/main" id="{A2E533F8-0115-CBE3-6279-CA6B9D92EE73}"/>
                </a:ext>
              </a:extLst>
            </xdr:cNvPr>
            <xdr:cNvGrpSpPr>
              <a:grpSpLocks/>
            </xdr:cNvGrpSpPr>
          </xdr:nvGrpSpPr>
          <xdr:grpSpPr bwMode="auto">
            <a:xfrm>
              <a:off x="0" y="8048625"/>
              <a:ext cx="523875" cy="161925"/>
              <a:chOff x="8124793" y="2133600"/>
              <a:chExt cx="581046" cy="209550"/>
            </a:xfrm>
          </xdr:grpSpPr>
          <xdr:sp macro="" textlink="">
            <xdr:nvSpPr>
              <xdr:cNvPr id="763915" name="Check Box 11" hidden="1">
                <a:extLst>
                  <a:ext uri="{63B3BB69-23CF-44E3-9099-C40C66FF867C}">
                    <a14:compatExt spid="_x0000_s763915"/>
                  </a:ext>
                  <a:ext uri="{FF2B5EF4-FFF2-40B4-BE49-F238E27FC236}">
                    <a16:creationId xmlns:a16="http://schemas.microsoft.com/office/drawing/2014/main" id="{00000000-0008-0000-0200-00000B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6" name="Check Box 12" hidden="1">
                <a:extLst>
                  <a:ext uri="{63B3BB69-23CF-44E3-9099-C40C66FF867C}">
                    <a14:compatExt spid="_x0000_s763916"/>
                  </a:ext>
                  <a:ext uri="{FF2B5EF4-FFF2-40B4-BE49-F238E27FC236}">
                    <a16:creationId xmlns:a16="http://schemas.microsoft.com/office/drawing/2014/main" id="{00000000-0008-0000-0200-00000C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85725</xdr:rowOff>
        </xdr:from>
        <xdr:to>
          <xdr:col>2</xdr:col>
          <xdr:colOff>28575</xdr:colOff>
          <xdr:row>23</xdr:row>
          <xdr:rowOff>295275</xdr:rowOff>
        </xdr:to>
        <xdr:grpSp>
          <xdr:nvGrpSpPr>
            <xdr:cNvPr id="803236" name="グループ化 22">
              <a:extLst>
                <a:ext uri="{FF2B5EF4-FFF2-40B4-BE49-F238E27FC236}">
                  <a16:creationId xmlns:a16="http://schemas.microsoft.com/office/drawing/2014/main" id="{2EE39B6B-D9AE-3A60-0E23-9AE818C4C387}"/>
                </a:ext>
              </a:extLst>
            </xdr:cNvPr>
            <xdr:cNvGrpSpPr>
              <a:grpSpLocks/>
            </xdr:cNvGrpSpPr>
          </xdr:nvGrpSpPr>
          <xdr:grpSpPr bwMode="auto">
            <a:xfrm>
              <a:off x="0" y="7115175"/>
              <a:ext cx="523875" cy="209550"/>
              <a:chOff x="8124793" y="2133600"/>
              <a:chExt cx="581046" cy="209550"/>
            </a:xfrm>
          </xdr:grpSpPr>
          <xdr:sp macro="" textlink="">
            <xdr:nvSpPr>
              <xdr:cNvPr id="763917" name="Check Box 13" hidden="1">
                <a:extLst>
                  <a:ext uri="{63B3BB69-23CF-44E3-9099-C40C66FF867C}">
                    <a14:compatExt spid="_x0000_s763917"/>
                  </a:ext>
                  <a:ext uri="{FF2B5EF4-FFF2-40B4-BE49-F238E27FC236}">
                    <a16:creationId xmlns:a16="http://schemas.microsoft.com/office/drawing/2014/main" id="{00000000-0008-0000-0200-00000D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8" name="Check Box 14" hidden="1">
                <a:extLst>
                  <a:ext uri="{63B3BB69-23CF-44E3-9099-C40C66FF867C}">
                    <a14:compatExt spid="_x0000_s763918"/>
                  </a:ext>
                  <a:ext uri="{FF2B5EF4-FFF2-40B4-BE49-F238E27FC236}">
                    <a16:creationId xmlns:a16="http://schemas.microsoft.com/office/drawing/2014/main" id="{00000000-0008-0000-0200-00000E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28575</xdr:colOff>
          <xdr:row>22</xdr:row>
          <xdr:rowOff>228600</xdr:rowOff>
        </xdr:to>
        <xdr:grpSp>
          <xdr:nvGrpSpPr>
            <xdr:cNvPr id="803237" name="グループ化 25">
              <a:extLst>
                <a:ext uri="{FF2B5EF4-FFF2-40B4-BE49-F238E27FC236}">
                  <a16:creationId xmlns:a16="http://schemas.microsoft.com/office/drawing/2014/main" id="{6544F4B1-59F2-1BE7-972A-D996F52F5BDF}"/>
                </a:ext>
              </a:extLst>
            </xdr:cNvPr>
            <xdr:cNvGrpSpPr>
              <a:grpSpLocks/>
            </xdr:cNvGrpSpPr>
          </xdr:nvGrpSpPr>
          <xdr:grpSpPr bwMode="auto">
            <a:xfrm>
              <a:off x="0" y="6800850"/>
              <a:ext cx="523875" cy="209550"/>
              <a:chOff x="8124793" y="2133600"/>
              <a:chExt cx="581046" cy="209550"/>
            </a:xfrm>
          </xdr:grpSpPr>
          <xdr:sp macro="" textlink="">
            <xdr:nvSpPr>
              <xdr:cNvPr id="763919" name="Check Box 15" hidden="1">
                <a:extLst>
                  <a:ext uri="{63B3BB69-23CF-44E3-9099-C40C66FF867C}">
                    <a14:compatExt spid="_x0000_s763919"/>
                  </a:ext>
                  <a:ext uri="{FF2B5EF4-FFF2-40B4-BE49-F238E27FC236}">
                    <a16:creationId xmlns:a16="http://schemas.microsoft.com/office/drawing/2014/main" id="{00000000-0008-0000-0200-00000F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0" name="Check Box 16" hidden="1">
                <a:extLst>
                  <a:ext uri="{63B3BB69-23CF-44E3-9099-C40C66FF867C}">
                    <a14:compatExt spid="_x0000_s763920"/>
                  </a:ext>
                  <a:ext uri="{FF2B5EF4-FFF2-40B4-BE49-F238E27FC236}">
                    <a16:creationId xmlns:a16="http://schemas.microsoft.com/office/drawing/2014/main" id="{00000000-0008-0000-0200-000010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85725</xdr:rowOff>
        </xdr:from>
        <xdr:to>
          <xdr:col>2</xdr:col>
          <xdr:colOff>28575</xdr:colOff>
          <xdr:row>21</xdr:row>
          <xdr:rowOff>295275</xdr:rowOff>
        </xdr:to>
        <xdr:grpSp>
          <xdr:nvGrpSpPr>
            <xdr:cNvPr id="803238" name="グループ化 28">
              <a:extLst>
                <a:ext uri="{FF2B5EF4-FFF2-40B4-BE49-F238E27FC236}">
                  <a16:creationId xmlns:a16="http://schemas.microsoft.com/office/drawing/2014/main" id="{C9B92D14-E0E8-2C87-C12D-F23E49C5673F}"/>
                </a:ext>
              </a:extLst>
            </xdr:cNvPr>
            <xdr:cNvGrpSpPr>
              <a:grpSpLocks/>
            </xdr:cNvGrpSpPr>
          </xdr:nvGrpSpPr>
          <xdr:grpSpPr bwMode="auto">
            <a:xfrm>
              <a:off x="0" y="6486525"/>
              <a:ext cx="523875" cy="209550"/>
              <a:chOff x="8124793" y="2133600"/>
              <a:chExt cx="581046" cy="209550"/>
            </a:xfrm>
          </xdr:grpSpPr>
          <xdr:sp macro="" textlink="">
            <xdr:nvSpPr>
              <xdr:cNvPr id="763921" name="Check Box 17" hidden="1">
                <a:extLst>
                  <a:ext uri="{63B3BB69-23CF-44E3-9099-C40C66FF867C}">
                    <a14:compatExt spid="_x0000_s763921"/>
                  </a:ext>
                  <a:ext uri="{FF2B5EF4-FFF2-40B4-BE49-F238E27FC236}">
                    <a16:creationId xmlns:a16="http://schemas.microsoft.com/office/drawing/2014/main" id="{00000000-0008-0000-0200-000011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2" name="Check Box 18" hidden="1">
                <a:extLst>
                  <a:ext uri="{63B3BB69-23CF-44E3-9099-C40C66FF867C}">
                    <a14:compatExt spid="_x0000_s763922"/>
                  </a:ext>
                  <a:ext uri="{FF2B5EF4-FFF2-40B4-BE49-F238E27FC236}">
                    <a16:creationId xmlns:a16="http://schemas.microsoft.com/office/drawing/2014/main" id="{00000000-0008-0000-0200-000012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104775</xdr:rowOff>
        </xdr:from>
        <xdr:to>
          <xdr:col>2</xdr:col>
          <xdr:colOff>28575</xdr:colOff>
          <xdr:row>19</xdr:row>
          <xdr:rowOff>247650</xdr:rowOff>
        </xdr:to>
        <xdr:grpSp>
          <xdr:nvGrpSpPr>
            <xdr:cNvPr id="803239" name="グループ化 31">
              <a:extLst>
                <a:ext uri="{FF2B5EF4-FFF2-40B4-BE49-F238E27FC236}">
                  <a16:creationId xmlns:a16="http://schemas.microsoft.com/office/drawing/2014/main" id="{8472AD6A-C6BF-E30B-D993-F4799561A7B5}"/>
                </a:ext>
              </a:extLst>
            </xdr:cNvPr>
            <xdr:cNvGrpSpPr>
              <a:grpSpLocks/>
            </xdr:cNvGrpSpPr>
          </xdr:nvGrpSpPr>
          <xdr:grpSpPr bwMode="auto">
            <a:xfrm>
              <a:off x="0" y="5857875"/>
              <a:ext cx="523875" cy="142875"/>
              <a:chOff x="8124793" y="2133600"/>
              <a:chExt cx="581046" cy="209550"/>
            </a:xfrm>
          </xdr:grpSpPr>
          <xdr:sp macro="" textlink="">
            <xdr:nvSpPr>
              <xdr:cNvPr id="763923" name="Check Box 19" hidden="1">
                <a:extLst>
                  <a:ext uri="{63B3BB69-23CF-44E3-9099-C40C66FF867C}">
                    <a14:compatExt spid="_x0000_s763923"/>
                  </a:ext>
                  <a:ext uri="{FF2B5EF4-FFF2-40B4-BE49-F238E27FC236}">
                    <a16:creationId xmlns:a16="http://schemas.microsoft.com/office/drawing/2014/main" id="{00000000-0008-0000-0200-000013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4" name="Check Box 20" hidden="1">
                <a:extLst>
                  <a:ext uri="{63B3BB69-23CF-44E3-9099-C40C66FF867C}">
                    <a14:compatExt spid="_x0000_s763924"/>
                  </a:ext>
                  <a:ext uri="{FF2B5EF4-FFF2-40B4-BE49-F238E27FC236}">
                    <a16:creationId xmlns:a16="http://schemas.microsoft.com/office/drawing/2014/main" id="{00000000-0008-0000-0200-000014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95250</xdr:rowOff>
        </xdr:from>
        <xdr:to>
          <xdr:col>2</xdr:col>
          <xdr:colOff>28575</xdr:colOff>
          <xdr:row>18</xdr:row>
          <xdr:rowOff>266700</xdr:rowOff>
        </xdr:to>
        <xdr:grpSp>
          <xdr:nvGrpSpPr>
            <xdr:cNvPr id="803240" name="グループ化 34">
              <a:extLst>
                <a:ext uri="{FF2B5EF4-FFF2-40B4-BE49-F238E27FC236}">
                  <a16:creationId xmlns:a16="http://schemas.microsoft.com/office/drawing/2014/main" id="{3792149B-5995-4686-BC85-A05D20AB42EA}"/>
                </a:ext>
              </a:extLst>
            </xdr:cNvPr>
            <xdr:cNvGrpSpPr>
              <a:grpSpLocks/>
            </xdr:cNvGrpSpPr>
          </xdr:nvGrpSpPr>
          <xdr:grpSpPr bwMode="auto">
            <a:xfrm>
              <a:off x="0" y="5476875"/>
              <a:ext cx="523875" cy="171450"/>
              <a:chOff x="8124793" y="2133600"/>
              <a:chExt cx="581046" cy="209550"/>
            </a:xfrm>
          </xdr:grpSpPr>
          <xdr:sp macro="" textlink="">
            <xdr:nvSpPr>
              <xdr:cNvPr id="763925" name="Check Box 21" hidden="1">
                <a:extLst>
                  <a:ext uri="{63B3BB69-23CF-44E3-9099-C40C66FF867C}">
                    <a14:compatExt spid="_x0000_s763925"/>
                  </a:ext>
                  <a:ext uri="{FF2B5EF4-FFF2-40B4-BE49-F238E27FC236}">
                    <a16:creationId xmlns:a16="http://schemas.microsoft.com/office/drawing/2014/main" id="{00000000-0008-0000-0200-000015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6" name="Check Box 22" hidden="1">
                <a:extLst>
                  <a:ext uri="{63B3BB69-23CF-44E3-9099-C40C66FF867C}">
                    <a14:compatExt spid="_x0000_s763926"/>
                  </a:ext>
                  <a:ext uri="{FF2B5EF4-FFF2-40B4-BE49-F238E27FC236}">
                    <a16:creationId xmlns:a16="http://schemas.microsoft.com/office/drawing/2014/main" id="{00000000-0008-0000-0200-000016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803241" name="グループ化 37">
              <a:extLst>
                <a:ext uri="{FF2B5EF4-FFF2-40B4-BE49-F238E27FC236}">
                  <a16:creationId xmlns:a16="http://schemas.microsoft.com/office/drawing/2014/main" id="{E5921465-B313-903D-1C3D-915ED64D5759}"/>
                </a:ext>
              </a:extLst>
            </xdr:cNvPr>
            <xdr:cNvGrpSpPr>
              <a:grpSpLocks/>
            </xdr:cNvGrpSpPr>
          </xdr:nvGrpSpPr>
          <xdr:grpSpPr bwMode="auto">
            <a:xfrm>
              <a:off x="0" y="5153025"/>
              <a:ext cx="523875" cy="209550"/>
              <a:chOff x="8124793" y="2133600"/>
              <a:chExt cx="581046" cy="209550"/>
            </a:xfrm>
          </xdr:grpSpPr>
          <xdr:sp macro="" textlink="">
            <xdr:nvSpPr>
              <xdr:cNvPr id="763927" name="Check Box 23" hidden="1">
                <a:extLst>
                  <a:ext uri="{63B3BB69-23CF-44E3-9099-C40C66FF867C}">
                    <a14:compatExt spid="_x0000_s763927"/>
                  </a:ext>
                  <a:ext uri="{FF2B5EF4-FFF2-40B4-BE49-F238E27FC236}">
                    <a16:creationId xmlns:a16="http://schemas.microsoft.com/office/drawing/2014/main" id="{00000000-0008-0000-0200-000017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8" name="Check Box 24" hidden="1">
                <a:extLst>
                  <a:ext uri="{63B3BB69-23CF-44E3-9099-C40C66FF867C}">
                    <a14:compatExt spid="_x0000_s763928"/>
                  </a:ext>
                  <a:ext uri="{FF2B5EF4-FFF2-40B4-BE49-F238E27FC236}">
                    <a16:creationId xmlns:a16="http://schemas.microsoft.com/office/drawing/2014/main" id="{00000000-0008-0000-0200-000018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803242" name="グループ化 40">
              <a:extLst>
                <a:ext uri="{FF2B5EF4-FFF2-40B4-BE49-F238E27FC236}">
                  <a16:creationId xmlns:a16="http://schemas.microsoft.com/office/drawing/2014/main" id="{0D59E6EC-4969-33FE-85C8-C7BA6432BB60}"/>
                </a:ext>
              </a:extLst>
            </xdr:cNvPr>
            <xdr:cNvGrpSpPr>
              <a:grpSpLocks/>
            </xdr:cNvGrpSpPr>
          </xdr:nvGrpSpPr>
          <xdr:grpSpPr bwMode="auto">
            <a:xfrm>
              <a:off x="0" y="4905375"/>
              <a:ext cx="523875" cy="209550"/>
              <a:chOff x="8124793" y="2133600"/>
              <a:chExt cx="581046" cy="209550"/>
            </a:xfrm>
          </xdr:grpSpPr>
          <xdr:sp macro="" textlink="">
            <xdr:nvSpPr>
              <xdr:cNvPr id="763929" name="Check Box 25" hidden="1">
                <a:extLst>
                  <a:ext uri="{63B3BB69-23CF-44E3-9099-C40C66FF867C}">
                    <a14:compatExt spid="_x0000_s763929"/>
                  </a:ext>
                  <a:ext uri="{FF2B5EF4-FFF2-40B4-BE49-F238E27FC236}">
                    <a16:creationId xmlns:a16="http://schemas.microsoft.com/office/drawing/2014/main" id="{00000000-0008-0000-0200-000019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0" name="Check Box 26" hidden="1">
                <a:extLst>
                  <a:ext uri="{63B3BB69-23CF-44E3-9099-C40C66FF867C}">
                    <a14:compatExt spid="_x0000_s763930"/>
                  </a:ext>
                  <a:ext uri="{FF2B5EF4-FFF2-40B4-BE49-F238E27FC236}">
                    <a16:creationId xmlns:a16="http://schemas.microsoft.com/office/drawing/2014/main" id="{00000000-0008-0000-0200-00001A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803243" name="グループ化 43">
              <a:extLst>
                <a:ext uri="{FF2B5EF4-FFF2-40B4-BE49-F238E27FC236}">
                  <a16:creationId xmlns:a16="http://schemas.microsoft.com/office/drawing/2014/main" id="{3E8ABEB2-024F-590F-E012-F4678E1F20F0}"/>
                </a:ext>
              </a:extLst>
            </xdr:cNvPr>
            <xdr:cNvGrpSpPr>
              <a:grpSpLocks/>
            </xdr:cNvGrpSpPr>
          </xdr:nvGrpSpPr>
          <xdr:grpSpPr bwMode="auto">
            <a:xfrm>
              <a:off x="0" y="3629025"/>
              <a:ext cx="523875" cy="209550"/>
              <a:chOff x="8124793" y="2133600"/>
              <a:chExt cx="581046" cy="209550"/>
            </a:xfrm>
          </xdr:grpSpPr>
          <xdr:sp macro="" textlink="">
            <xdr:nvSpPr>
              <xdr:cNvPr id="763931" name="Check Box 27" hidden="1">
                <a:extLst>
                  <a:ext uri="{63B3BB69-23CF-44E3-9099-C40C66FF867C}">
                    <a14:compatExt spid="_x0000_s763931"/>
                  </a:ext>
                  <a:ext uri="{FF2B5EF4-FFF2-40B4-BE49-F238E27FC236}">
                    <a16:creationId xmlns:a16="http://schemas.microsoft.com/office/drawing/2014/main" id="{00000000-0008-0000-0200-00001B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2" name="Check Box 28" hidden="1">
                <a:extLst>
                  <a:ext uri="{63B3BB69-23CF-44E3-9099-C40C66FF867C}">
                    <a14:compatExt spid="_x0000_s763932"/>
                  </a:ext>
                  <a:ext uri="{FF2B5EF4-FFF2-40B4-BE49-F238E27FC236}">
                    <a16:creationId xmlns:a16="http://schemas.microsoft.com/office/drawing/2014/main" id="{00000000-0008-0000-0200-00001C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104775</xdr:rowOff>
        </xdr:from>
        <xdr:to>
          <xdr:col>2</xdr:col>
          <xdr:colOff>28575</xdr:colOff>
          <xdr:row>9</xdr:row>
          <xdr:rowOff>276225</xdr:rowOff>
        </xdr:to>
        <xdr:grpSp>
          <xdr:nvGrpSpPr>
            <xdr:cNvPr id="803244" name="グループ化 46">
              <a:extLst>
                <a:ext uri="{FF2B5EF4-FFF2-40B4-BE49-F238E27FC236}">
                  <a16:creationId xmlns:a16="http://schemas.microsoft.com/office/drawing/2014/main" id="{B3038E1F-792A-0029-9BBE-81C295F36140}"/>
                </a:ext>
              </a:extLst>
            </xdr:cNvPr>
            <xdr:cNvGrpSpPr>
              <a:grpSpLocks/>
            </xdr:cNvGrpSpPr>
          </xdr:nvGrpSpPr>
          <xdr:grpSpPr bwMode="auto">
            <a:xfrm>
              <a:off x="0" y="2667000"/>
              <a:ext cx="523875" cy="171450"/>
              <a:chOff x="8124793" y="2133600"/>
              <a:chExt cx="581046" cy="209550"/>
            </a:xfrm>
          </xdr:grpSpPr>
          <xdr:sp macro="" textlink="">
            <xdr:nvSpPr>
              <xdr:cNvPr id="763933" name="Check Box 29" hidden="1">
                <a:extLst>
                  <a:ext uri="{63B3BB69-23CF-44E3-9099-C40C66FF867C}">
                    <a14:compatExt spid="_x0000_s763933"/>
                  </a:ext>
                  <a:ext uri="{FF2B5EF4-FFF2-40B4-BE49-F238E27FC236}">
                    <a16:creationId xmlns:a16="http://schemas.microsoft.com/office/drawing/2014/main" id="{00000000-0008-0000-0200-00001D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4" name="Check Box 30" hidden="1">
                <a:extLst>
                  <a:ext uri="{63B3BB69-23CF-44E3-9099-C40C66FF867C}">
                    <a14:compatExt spid="_x0000_s763934"/>
                  </a:ext>
                  <a:ext uri="{FF2B5EF4-FFF2-40B4-BE49-F238E27FC236}">
                    <a16:creationId xmlns:a16="http://schemas.microsoft.com/office/drawing/2014/main" id="{00000000-0008-0000-0200-00001E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803245" name="グループ化 49">
              <a:extLst>
                <a:ext uri="{FF2B5EF4-FFF2-40B4-BE49-F238E27FC236}">
                  <a16:creationId xmlns:a16="http://schemas.microsoft.com/office/drawing/2014/main" id="{EE079EE2-5E3A-7BA2-C903-AE188C701AF1}"/>
                </a:ext>
              </a:extLst>
            </xdr:cNvPr>
            <xdr:cNvGrpSpPr>
              <a:grpSpLocks/>
            </xdr:cNvGrpSpPr>
          </xdr:nvGrpSpPr>
          <xdr:grpSpPr bwMode="auto">
            <a:xfrm>
              <a:off x="0" y="2238375"/>
              <a:ext cx="523875" cy="209550"/>
              <a:chOff x="8124793" y="2133600"/>
              <a:chExt cx="581046" cy="209550"/>
            </a:xfrm>
          </xdr:grpSpPr>
          <xdr:sp macro="" textlink="">
            <xdr:nvSpPr>
              <xdr:cNvPr id="763935" name="Check Box 31" hidden="1">
                <a:extLst>
                  <a:ext uri="{63B3BB69-23CF-44E3-9099-C40C66FF867C}">
                    <a14:compatExt spid="_x0000_s763935"/>
                  </a:ext>
                  <a:ext uri="{FF2B5EF4-FFF2-40B4-BE49-F238E27FC236}">
                    <a16:creationId xmlns:a16="http://schemas.microsoft.com/office/drawing/2014/main" id="{00000000-0008-0000-0200-00001F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6" name="Check Box 32" hidden="1">
                <a:extLst>
                  <a:ext uri="{63B3BB69-23CF-44E3-9099-C40C66FF867C}">
                    <a14:compatExt spid="_x0000_s763936"/>
                  </a:ext>
                  <a:ext uri="{FF2B5EF4-FFF2-40B4-BE49-F238E27FC236}">
                    <a16:creationId xmlns:a16="http://schemas.microsoft.com/office/drawing/2014/main" id="{00000000-0008-0000-0200-000020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803246" name="グループ化 52">
              <a:extLst>
                <a:ext uri="{FF2B5EF4-FFF2-40B4-BE49-F238E27FC236}">
                  <a16:creationId xmlns:a16="http://schemas.microsoft.com/office/drawing/2014/main" id="{93675402-6194-60BF-6BDE-69F6BD0E82E4}"/>
                </a:ext>
              </a:extLst>
            </xdr:cNvPr>
            <xdr:cNvGrpSpPr>
              <a:grpSpLocks/>
            </xdr:cNvGrpSpPr>
          </xdr:nvGrpSpPr>
          <xdr:grpSpPr bwMode="auto">
            <a:xfrm>
              <a:off x="0" y="1924050"/>
              <a:ext cx="523875" cy="209550"/>
              <a:chOff x="8124793" y="2133600"/>
              <a:chExt cx="581046" cy="209550"/>
            </a:xfrm>
          </xdr:grpSpPr>
          <xdr:sp macro="" textlink="">
            <xdr:nvSpPr>
              <xdr:cNvPr id="763937" name="Check Box 33" hidden="1">
                <a:extLst>
                  <a:ext uri="{63B3BB69-23CF-44E3-9099-C40C66FF867C}">
                    <a14:compatExt spid="_x0000_s763937"/>
                  </a:ext>
                  <a:ext uri="{FF2B5EF4-FFF2-40B4-BE49-F238E27FC236}">
                    <a16:creationId xmlns:a16="http://schemas.microsoft.com/office/drawing/2014/main" id="{00000000-0008-0000-0200-000021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8" name="Check Box 34" hidden="1">
                <a:extLst>
                  <a:ext uri="{63B3BB69-23CF-44E3-9099-C40C66FF867C}">
                    <a14:compatExt spid="_x0000_s763938"/>
                  </a:ext>
                  <a:ext uri="{FF2B5EF4-FFF2-40B4-BE49-F238E27FC236}">
                    <a16:creationId xmlns:a16="http://schemas.microsoft.com/office/drawing/2014/main" id="{00000000-0008-0000-0200-000022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803247" name="グループ化 55">
              <a:extLst>
                <a:ext uri="{FF2B5EF4-FFF2-40B4-BE49-F238E27FC236}">
                  <a16:creationId xmlns:a16="http://schemas.microsoft.com/office/drawing/2014/main" id="{877B0BC4-CF8B-B96C-9E64-07B07503134D}"/>
                </a:ext>
              </a:extLst>
            </xdr:cNvPr>
            <xdr:cNvGrpSpPr>
              <a:grpSpLocks/>
            </xdr:cNvGrpSpPr>
          </xdr:nvGrpSpPr>
          <xdr:grpSpPr bwMode="auto">
            <a:xfrm>
              <a:off x="0" y="1390650"/>
              <a:ext cx="523875" cy="209550"/>
              <a:chOff x="8124793" y="2133600"/>
              <a:chExt cx="581046" cy="209550"/>
            </a:xfrm>
          </xdr:grpSpPr>
          <xdr:sp macro="" textlink="">
            <xdr:nvSpPr>
              <xdr:cNvPr id="763939" name="Check Box 35" hidden="1">
                <a:extLst>
                  <a:ext uri="{63B3BB69-23CF-44E3-9099-C40C66FF867C}">
                    <a14:compatExt spid="_x0000_s763939"/>
                  </a:ext>
                  <a:ext uri="{FF2B5EF4-FFF2-40B4-BE49-F238E27FC236}">
                    <a16:creationId xmlns:a16="http://schemas.microsoft.com/office/drawing/2014/main" id="{00000000-0008-0000-0200-000023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40" name="Check Box 36" hidden="1">
                <a:extLst>
                  <a:ext uri="{63B3BB69-23CF-44E3-9099-C40C66FF867C}">
                    <a14:compatExt spid="_x0000_s763940"/>
                  </a:ext>
                  <a:ext uri="{FF2B5EF4-FFF2-40B4-BE49-F238E27FC236}">
                    <a16:creationId xmlns:a16="http://schemas.microsoft.com/office/drawing/2014/main" id="{00000000-0008-0000-0200-000024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19050</xdr:rowOff>
        </xdr:from>
        <xdr:to>
          <xdr:col>2</xdr:col>
          <xdr:colOff>28575</xdr:colOff>
          <xdr:row>4</xdr:row>
          <xdr:rowOff>228600</xdr:rowOff>
        </xdr:to>
        <xdr:grpSp>
          <xdr:nvGrpSpPr>
            <xdr:cNvPr id="803248" name="グループ化 58">
              <a:extLst>
                <a:ext uri="{FF2B5EF4-FFF2-40B4-BE49-F238E27FC236}">
                  <a16:creationId xmlns:a16="http://schemas.microsoft.com/office/drawing/2014/main" id="{D9FF88AE-3560-EAE8-CE6B-26A1B4DE52D9}"/>
                </a:ext>
              </a:extLst>
            </xdr:cNvPr>
            <xdr:cNvGrpSpPr>
              <a:grpSpLocks/>
            </xdr:cNvGrpSpPr>
          </xdr:nvGrpSpPr>
          <xdr:grpSpPr bwMode="auto">
            <a:xfrm>
              <a:off x="0" y="1143000"/>
              <a:ext cx="523875" cy="209550"/>
              <a:chOff x="8124793" y="2133600"/>
              <a:chExt cx="581046" cy="209550"/>
            </a:xfrm>
          </xdr:grpSpPr>
          <xdr:sp macro="" textlink="">
            <xdr:nvSpPr>
              <xdr:cNvPr id="763941" name="Check Box 37" hidden="1">
                <a:extLst>
                  <a:ext uri="{63B3BB69-23CF-44E3-9099-C40C66FF867C}">
                    <a14:compatExt spid="_x0000_s763941"/>
                  </a:ext>
                  <a:ext uri="{FF2B5EF4-FFF2-40B4-BE49-F238E27FC236}">
                    <a16:creationId xmlns:a16="http://schemas.microsoft.com/office/drawing/2014/main" id="{00000000-0008-0000-0200-000025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42" name="Check Box 38" hidden="1">
                <a:extLst>
                  <a:ext uri="{63B3BB69-23CF-44E3-9099-C40C66FF867C}">
                    <a14:compatExt spid="_x0000_s763942"/>
                  </a:ext>
                  <a:ext uri="{FF2B5EF4-FFF2-40B4-BE49-F238E27FC236}">
                    <a16:creationId xmlns:a16="http://schemas.microsoft.com/office/drawing/2014/main" id="{00000000-0008-0000-0200-000026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19050</xdr:rowOff>
        </xdr:from>
        <xdr:to>
          <xdr:col>2</xdr:col>
          <xdr:colOff>28575</xdr:colOff>
          <xdr:row>3</xdr:row>
          <xdr:rowOff>228600</xdr:rowOff>
        </xdr:to>
        <xdr:grpSp>
          <xdr:nvGrpSpPr>
            <xdr:cNvPr id="803249" name="グループ化 61">
              <a:extLst>
                <a:ext uri="{FF2B5EF4-FFF2-40B4-BE49-F238E27FC236}">
                  <a16:creationId xmlns:a16="http://schemas.microsoft.com/office/drawing/2014/main" id="{5760762F-753B-CA24-0939-C4F8D1CF8972}"/>
                </a:ext>
              </a:extLst>
            </xdr:cNvPr>
            <xdr:cNvGrpSpPr>
              <a:grpSpLocks/>
            </xdr:cNvGrpSpPr>
          </xdr:nvGrpSpPr>
          <xdr:grpSpPr bwMode="auto">
            <a:xfrm>
              <a:off x="0" y="895350"/>
              <a:ext cx="523875" cy="209550"/>
              <a:chOff x="8124857" y="2133600"/>
              <a:chExt cx="580979" cy="209550"/>
            </a:xfrm>
          </xdr:grpSpPr>
          <xdr:sp macro="" textlink="">
            <xdr:nvSpPr>
              <xdr:cNvPr id="763943" name="Check Box 39" hidden="1">
                <a:extLst>
                  <a:ext uri="{63B3BB69-23CF-44E3-9099-C40C66FF867C}">
                    <a14:compatExt spid="_x0000_s763943"/>
                  </a:ext>
                  <a:ext uri="{FF2B5EF4-FFF2-40B4-BE49-F238E27FC236}">
                    <a16:creationId xmlns:a16="http://schemas.microsoft.com/office/drawing/2014/main" id="{00000000-0008-0000-0200-000027A80B00}"/>
                  </a:ext>
                </a:extLst>
              </xdr:cNvPr>
              <xdr:cNvSpPr/>
            </xdr:nvSpPr>
            <xdr:spPr bwMode="auto">
              <a:xfrm>
                <a:off x="8124857"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44" name="Check Box 40" hidden="1">
                <a:extLst>
                  <a:ext uri="{63B3BB69-23CF-44E3-9099-C40C66FF867C}">
                    <a14:compatExt spid="_x0000_s763944"/>
                  </a:ext>
                  <a:ext uri="{FF2B5EF4-FFF2-40B4-BE49-F238E27FC236}">
                    <a16:creationId xmlns:a16="http://schemas.microsoft.com/office/drawing/2014/main" id="{00000000-0008-0000-0200-000028A80B00}"/>
                  </a:ext>
                </a:extLst>
              </xdr:cNvPr>
              <xdr:cNvSpPr/>
            </xdr:nvSpPr>
            <xdr:spPr bwMode="auto">
              <a:xfrm>
                <a:off x="8401036"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803250" name="グループ化 43">
              <a:extLst>
                <a:ext uri="{FF2B5EF4-FFF2-40B4-BE49-F238E27FC236}">
                  <a16:creationId xmlns:a16="http://schemas.microsoft.com/office/drawing/2014/main" id="{21CAE2F7-E105-862F-FA73-B07B9157E6C9}"/>
                </a:ext>
              </a:extLst>
            </xdr:cNvPr>
            <xdr:cNvGrpSpPr>
              <a:grpSpLocks/>
            </xdr:cNvGrpSpPr>
          </xdr:nvGrpSpPr>
          <xdr:grpSpPr bwMode="auto">
            <a:xfrm>
              <a:off x="0" y="2962275"/>
              <a:ext cx="523875" cy="209550"/>
              <a:chOff x="8124793" y="2133600"/>
              <a:chExt cx="581046" cy="209550"/>
            </a:xfrm>
          </xdr:grpSpPr>
          <xdr:sp macro="" textlink="">
            <xdr:nvSpPr>
              <xdr:cNvPr id="763945" name="Check Box 41" hidden="1">
                <a:extLst>
                  <a:ext uri="{63B3BB69-23CF-44E3-9099-C40C66FF867C}">
                    <a14:compatExt spid="_x0000_s763945"/>
                  </a:ext>
                  <a:ext uri="{FF2B5EF4-FFF2-40B4-BE49-F238E27FC236}">
                    <a16:creationId xmlns:a16="http://schemas.microsoft.com/office/drawing/2014/main" id="{00000000-0008-0000-0200-000029A80B00}"/>
                  </a:ext>
                </a:extLst>
              </xdr:cNvPr>
              <xdr:cNvSpPr/>
            </xdr:nvSpPr>
            <xdr:spPr bwMode="auto">
              <a:xfrm>
                <a:off x="8124793"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46" name="Check Box 42" hidden="1">
                <a:extLst>
                  <a:ext uri="{63B3BB69-23CF-44E3-9099-C40C66FF867C}">
                    <a14:compatExt spid="_x0000_s763946"/>
                  </a:ext>
                  <a:ext uri="{FF2B5EF4-FFF2-40B4-BE49-F238E27FC236}">
                    <a16:creationId xmlns:a16="http://schemas.microsoft.com/office/drawing/2014/main" id="{00000000-0008-0000-0200-00002AA80B00}"/>
                  </a:ext>
                </a:extLst>
              </xdr:cNvPr>
              <xdr:cNvSpPr/>
            </xdr:nvSpPr>
            <xdr:spPr bwMode="auto">
              <a:xfrm>
                <a:off x="840103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763947" name="Check Box 43" hidden="1">
              <a:extLst>
                <a:ext uri="{63B3BB69-23CF-44E3-9099-C40C66FF867C}">
                  <a14:compatExt spid="_x0000_s763947"/>
                </a:ext>
                <a:ext uri="{FF2B5EF4-FFF2-40B4-BE49-F238E27FC236}">
                  <a16:creationId xmlns:a16="http://schemas.microsoft.com/office/drawing/2014/main" id="{00000000-0008-0000-0200-00002BA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763948" name="Check Box 44" hidden="1">
              <a:extLst>
                <a:ext uri="{63B3BB69-23CF-44E3-9099-C40C66FF867C}">
                  <a14:compatExt spid="_x0000_s763948"/>
                </a:ext>
                <a:ext uri="{FF2B5EF4-FFF2-40B4-BE49-F238E27FC236}">
                  <a16:creationId xmlns:a16="http://schemas.microsoft.com/office/drawing/2014/main" id="{00000000-0008-0000-0200-00002CA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0</xdr:rowOff>
        </xdr:from>
        <xdr:to>
          <xdr:col>3</xdr:col>
          <xdr:colOff>66675</xdr:colOff>
          <xdr:row>23</xdr:row>
          <xdr:rowOff>0</xdr:rowOff>
        </xdr:to>
        <xdr:sp macro="" textlink="">
          <xdr:nvSpPr>
            <xdr:cNvPr id="764855" name="Check Box 951" hidden="1">
              <a:extLst>
                <a:ext uri="{63B3BB69-23CF-44E3-9099-C40C66FF867C}">
                  <a14:compatExt spid="_x0000_s764855"/>
                </a:ext>
                <a:ext uri="{FF2B5EF4-FFF2-40B4-BE49-F238E27FC236}">
                  <a16:creationId xmlns:a16="http://schemas.microsoft.com/office/drawing/2014/main" id="{00000000-0008-0000-0200-0000B7AB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28575</xdr:rowOff>
        </xdr:from>
        <xdr:to>
          <xdr:col>2</xdr:col>
          <xdr:colOff>66675</xdr:colOff>
          <xdr:row>8</xdr:row>
          <xdr:rowOff>238125</xdr:rowOff>
        </xdr:to>
        <xdr:grpSp>
          <xdr:nvGrpSpPr>
            <xdr:cNvPr id="804254" name="グループ化 1">
              <a:extLst>
                <a:ext uri="{FF2B5EF4-FFF2-40B4-BE49-F238E27FC236}">
                  <a16:creationId xmlns:a16="http://schemas.microsoft.com/office/drawing/2014/main" id="{5C5C213F-969B-E5B0-DF12-0FAD8E2D4C10}"/>
                </a:ext>
              </a:extLst>
            </xdr:cNvPr>
            <xdr:cNvGrpSpPr>
              <a:grpSpLocks/>
            </xdr:cNvGrpSpPr>
          </xdr:nvGrpSpPr>
          <xdr:grpSpPr bwMode="auto">
            <a:xfrm>
              <a:off x="0" y="2362200"/>
              <a:ext cx="619125" cy="209550"/>
              <a:chOff x="8086725" y="2133600"/>
              <a:chExt cx="619125" cy="209550"/>
            </a:xfrm>
          </xdr:grpSpPr>
          <xdr:sp macro="" textlink="">
            <xdr:nvSpPr>
              <xdr:cNvPr id="764929" name="Check Box 1" hidden="1">
                <a:extLst>
                  <a:ext uri="{63B3BB69-23CF-44E3-9099-C40C66FF867C}">
                    <a14:compatExt spid="_x0000_s764929"/>
                  </a:ext>
                  <a:ext uri="{FF2B5EF4-FFF2-40B4-BE49-F238E27FC236}">
                    <a16:creationId xmlns:a16="http://schemas.microsoft.com/office/drawing/2014/main" id="{00000000-0008-0000-0300-000001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0" name="Check Box 2" hidden="1">
                <a:extLst>
                  <a:ext uri="{63B3BB69-23CF-44E3-9099-C40C66FF867C}">
                    <a14:compatExt spid="_x0000_s764930"/>
                  </a:ext>
                  <a:ext uri="{FF2B5EF4-FFF2-40B4-BE49-F238E27FC236}">
                    <a16:creationId xmlns:a16="http://schemas.microsoft.com/office/drawing/2014/main" id="{00000000-0008-0000-0300-000002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104775</xdr:rowOff>
        </xdr:from>
        <xdr:to>
          <xdr:col>2</xdr:col>
          <xdr:colOff>66675</xdr:colOff>
          <xdr:row>4</xdr:row>
          <xdr:rowOff>314325</xdr:rowOff>
        </xdr:to>
        <xdr:grpSp>
          <xdr:nvGrpSpPr>
            <xdr:cNvPr id="804255" name="グループ化 7">
              <a:extLst>
                <a:ext uri="{FF2B5EF4-FFF2-40B4-BE49-F238E27FC236}">
                  <a16:creationId xmlns:a16="http://schemas.microsoft.com/office/drawing/2014/main" id="{22722CF1-40FF-3C83-6240-28228A10AED5}"/>
                </a:ext>
              </a:extLst>
            </xdr:cNvPr>
            <xdr:cNvGrpSpPr>
              <a:grpSpLocks/>
            </xdr:cNvGrpSpPr>
          </xdr:nvGrpSpPr>
          <xdr:grpSpPr bwMode="auto">
            <a:xfrm>
              <a:off x="0" y="1190625"/>
              <a:ext cx="619125" cy="209550"/>
              <a:chOff x="8086725" y="2133600"/>
              <a:chExt cx="619125" cy="209550"/>
            </a:xfrm>
          </xdr:grpSpPr>
          <xdr:sp macro="" textlink="">
            <xdr:nvSpPr>
              <xdr:cNvPr id="764931" name="Check Box 3" hidden="1">
                <a:extLst>
                  <a:ext uri="{63B3BB69-23CF-44E3-9099-C40C66FF867C}">
                    <a14:compatExt spid="_x0000_s764931"/>
                  </a:ext>
                  <a:ext uri="{FF2B5EF4-FFF2-40B4-BE49-F238E27FC236}">
                    <a16:creationId xmlns:a16="http://schemas.microsoft.com/office/drawing/2014/main" id="{00000000-0008-0000-0300-000003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2" name="Check Box 4" hidden="1">
                <a:extLst>
                  <a:ext uri="{63B3BB69-23CF-44E3-9099-C40C66FF867C}">
                    <a14:compatExt spid="_x0000_s764932"/>
                  </a:ext>
                  <a:ext uri="{FF2B5EF4-FFF2-40B4-BE49-F238E27FC236}">
                    <a16:creationId xmlns:a16="http://schemas.microsoft.com/office/drawing/2014/main" id="{00000000-0008-0000-0300-000004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38100</xdr:rowOff>
        </xdr:from>
        <xdr:to>
          <xdr:col>2</xdr:col>
          <xdr:colOff>66675</xdr:colOff>
          <xdr:row>6</xdr:row>
          <xdr:rowOff>0</xdr:rowOff>
        </xdr:to>
        <xdr:grpSp>
          <xdr:nvGrpSpPr>
            <xdr:cNvPr id="804256" name="グループ化 10">
              <a:extLst>
                <a:ext uri="{FF2B5EF4-FFF2-40B4-BE49-F238E27FC236}">
                  <a16:creationId xmlns:a16="http://schemas.microsoft.com/office/drawing/2014/main" id="{C757DBFA-CC07-13F4-9C1F-8CA689CADC5A}"/>
                </a:ext>
              </a:extLst>
            </xdr:cNvPr>
            <xdr:cNvGrpSpPr>
              <a:grpSpLocks/>
            </xdr:cNvGrpSpPr>
          </xdr:nvGrpSpPr>
          <xdr:grpSpPr bwMode="auto">
            <a:xfrm>
              <a:off x="0" y="1495425"/>
              <a:ext cx="619125" cy="209550"/>
              <a:chOff x="8086725" y="2133600"/>
              <a:chExt cx="619125" cy="209550"/>
            </a:xfrm>
          </xdr:grpSpPr>
          <xdr:sp macro="" textlink="">
            <xdr:nvSpPr>
              <xdr:cNvPr id="764933" name="Check Box 5" hidden="1">
                <a:extLst>
                  <a:ext uri="{63B3BB69-23CF-44E3-9099-C40C66FF867C}">
                    <a14:compatExt spid="_x0000_s764933"/>
                  </a:ext>
                  <a:ext uri="{FF2B5EF4-FFF2-40B4-BE49-F238E27FC236}">
                    <a16:creationId xmlns:a16="http://schemas.microsoft.com/office/drawing/2014/main" id="{00000000-0008-0000-0300-000005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4" name="Check Box 6" hidden="1">
                <a:extLst>
                  <a:ext uri="{63B3BB69-23CF-44E3-9099-C40C66FF867C}">
                    <a14:compatExt spid="_x0000_s764934"/>
                  </a:ext>
                  <a:ext uri="{FF2B5EF4-FFF2-40B4-BE49-F238E27FC236}">
                    <a16:creationId xmlns:a16="http://schemas.microsoft.com/office/drawing/2014/main" id="{00000000-0008-0000-0300-000006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95250</xdr:rowOff>
        </xdr:from>
        <xdr:to>
          <xdr:col>2</xdr:col>
          <xdr:colOff>66675</xdr:colOff>
          <xdr:row>6</xdr:row>
          <xdr:rowOff>304800</xdr:rowOff>
        </xdr:to>
        <xdr:grpSp>
          <xdr:nvGrpSpPr>
            <xdr:cNvPr id="804257" name="グループ化 13">
              <a:extLst>
                <a:ext uri="{FF2B5EF4-FFF2-40B4-BE49-F238E27FC236}">
                  <a16:creationId xmlns:a16="http://schemas.microsoft.com/office/drawing/2014/main" id="{7C330A8C-FB4C-B6D8-095A-FEC5BD4D254F}"/>
                </a:ext>
              </a:extLst>
            </xdr:cNvPr>
            <xdr:cNvGrpSpPr>
              <a:grpSpLocks/>
            </xdr:cNvGrpSpPr>
          </xdr:nvGrpSpPr>
          <xdr:grpSpPr bwMode="auto">
            <a:xfrm>
              <a:off x="0" y="1800225"/>
              <a:ext cx="619125" cy="209550"/>
              <a:chOff x="8086725" y="2133600"/>
              <a:chExt cx="619125" cy="209550"/>
            </a:xfrm>
          </xdr:grpSpPr>
          <xdr:sp macro="" textlink="">
            <xdr:nvSpPr>
              <xdr:cNvPr id="764935" name="Check Box 7" hidden="1">
                <a:extLst>
                  <a:ext uri="{63B3BB69-23CF-44E3-9099-C40C66FF867C}">
                    <a14:compatExt spid="_x0000_s764935"/>
                  </a:ext>
                  <a:ext uri="{FF2B5EF4-FFF2-40B4-BE49-F238E27FC236}">
                    <a16:creationId xmlns:a16="http://schemas.microsoft.com/office/drawing/2014/main" id="{00000000-0008-0000-0300-000007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6" name="Check Box 8" hidden="1">
                <a:extLst>
                  <a:ext uri="{63B3BB69-23CF-44E3-9099-C40C66FF867C}">
                    <a14:compatExt spid="_x0000_s764936"/>
                  </a:ext>
                  <a:ext uri="{FF2B5EF4-FFF2-40B4-BE49-F238E27FC236}">
                    <a16:creationId xmlns:a16="http://schemas.microsoft.com/office/drawing/2014/main" id="{00000000-0008-0000-0300-000008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4258" name="グループ化 16">
              <a:extLst>
                <a:ext uri="{FF2B5EF4-FFF2-40B4-BE49-F238E27FC236}">
                  <a16:creationId xmlns:a16="http://schemas.microsoft.com/office/drawing/2014/main" id="{1060218A-3FF1-A668-22CB-F2A1908F2502}"/>
                </a:ext>
              </a:extLst>
            </xdr:cNvPr>
            <xdr:cNvGrpSpPr>
              <a:grpSpLocks/>
            </xdr:cNvGrpSpPr>
          </xdr:nvGrpSpPr>
          <xdr:grpSpPr bwMode="auto">
            <a:xfrm>
              <a:off x="0" y="2114550"/>
              <a:ext cx="619125" cy="209550"/>
              <a:chOff x="8086725" y="2133600"/>
              <a:chExt cx="619125" cy="209550"/>
            </a:xfrm>
          </xdr:grpSpPr>
          <xdr:sp macro="" textlink="">
            <xdr:nvSpPr>
              <xdr:cNvPr id="764937" name="Check Box 9" hidden="1">
                <a:extLst>
                  <a:ext uri="{63B3BB69-23CF-44E3-9099-C40C66FF867C}">
                    <a14:compatExt spid="_x0000_s764937"/>
                  </a:ext>
                  <a:ext uri="{FF2B5EF4-FFF2-40B4-BE49-F238E27FC236}">
                    <a16:creationId xmlns:a16="http://schemas.microsoft.com/office/drawing/2014/main" id="{00000000-0008-0000-0300-000009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8" name="Check Box 10" hidden="1">
                <a:extLst>
                  <a:ext uri="{63B3BB69-23CF-44E3-9099-C40C66FF867C}">
                    <a14:compatExt spid="_x0000_s764938"/>
                  </a:ext>
                  <a:ext uri="{FF2B5EF4-FFF2-40B4-BE49-F238E27FC236}">
                    <a16:creationId xmlns:a16="http://schemas.microsoft.com/office/drawing/2014/main" id="{00000000-0008-0000-0300-00000A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85725</xdr:rowOff>
        </xdr:from>
        <xdr:to>
          <xdr:col>2</xdr:col>
          <xdr:colOff>66675</xdr:colOff>
          <xdr:row>12</xdr:row>
          <xdr:rowOff>295275</xdr:rowOff>
        </xdr:to>
        <xdr:grpSp>
          <xdr:nvGrpSpPr>
            <xdr:cNvPr id="804259" name="グループ化 19">
              <a:extLst>
                <a:ext uri="{FF2B5EF4-FFF2-40B4-BE49-F238E27FC236}">
                  <a16:creationId xmlns:a16="http://schemas.microsoft.com/office/drawing/2014/main" id="{61D993A1-7886-0694-7EF0-1F5031580C1E}"/>
                </a:ext>
              </a:extLst>
            </xdr:cNvPr>
            <xdr:cNvGrpSpPr>
              <a:grpSpLocks/>
            </xdr:cNvGrpSpPr>
          </xdr:nvGrpSpPr>
          <xdr:grpSpPr bwMode="auto">
            <a:xfrm>
              <a:off x="0" y="3609975"/>
              <a:ext cx="619125" cy="209550"/>
              <a:chOff x="8086725" y="2133600"/>
              <a:chExt cx="619125" cy="209550"/>
            </a:xfrm>
          </xdr:grpSpPr>
          <xdr:sp macro="" textlink="">
            <xdr:nvSpPr>
              <xdr:cNvPr id="764939" name="Check Box 11" hidden="1">
                <a:extLst>
                  <a:ext uri="{63B3BB69-23CF-44E3-9099-C40C66FF867C}">
                    <a14:compatExt spid="_x0000_s764939"/>
                  </a:ext>
                  <a:ext uri="{FF2B5EF4-FFF2-40B4-BE49-F238E27FC236}">
                    <a16:creationId xmlns:a16="http://schemas.microsoft.com/office/drawing/2014/main" id="{00000000-0008-0000-0300-00000B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0" name="Check Box 12" hidden="1">
                <a:extLst>
                  <a:ext uri="{63B3BB69-23CF-44E3-9099-C40C66FF867C}">
                    <a14:compatExt spid="_x0000_s764940"/>
                  </a:ext>
                  <a:ext uri="{FF2B5EF4-FFF2-40B4-BE49-F238E27FC236}">
                    <a16:creationId xmlns:a16="http://schemas.microsoft.com/office/drawing/2014/main" id="{00000000-0008-0000-0300-00000C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38100</xdr:rowOff>
        </xdr:from>
        <xdr:to>
          <xdr:col>2</xdr:col>
          <xdr:colOff>66675</xdr:colOff>
          <xdr:row>16</xdr:row>
          <xdr:rowOff>0</xdr:rowOff>
        </xdr:to>
        <xdr:grpSp>
          <xdr:nvGrpSpPr>
            <xdr:cNvPr id="804260" name="グループ化 25">
              <a:extLst>
                <a:ext uri="{FF2B5EF4-FFF2-40B4-BE49-F238E27FC236}">
                  <a16:creationId xmlns:a16="http://schemas.microsoft.com/office/drawing/2014/main" id="{1E2FEF3A-6320-1CAF-BA10-11911643A60B}"/>
                </a:ext>
              </a:extLst>
            </xdr:cNvPr>
            <xdr:cNvGrpSpPr>
              <a:grpSpLocks/>
            </xdr:cNvGrpSpPr>
          </xdr:nvGrpSpPr>
          <xdr:grpSpPr bwMode="auto">
            <a:xfrm>
              <a:off x="0" y="4591050"/>
              <a:ext cx="619125" cy="209550"/>
              <a:chOff x="8086725" y="2133600"/>
              <a:chExt cx="619125" cy="209550"/>
            </a:xfrm>
          </xdr:grpSpPr>
          <xdr:sp macro="" textlink="">
            <xdr:nvSpPr>
              <xdr:cNvPr id="764941" name="Check Box 13" hidden="1">
                <a:extLst>
                  <a:ext uri="{63B3BB69-23CF-44E3-9099-C40C66FF867C}">
                    <a14:compatExt spid="_x0000_s764941"/>
                  </a:ext>
                  <a:ext uri="{FF2B5EF4-FFF2-40B4-BE49-F238E27FC236}">
                    <a16:creationId xmlns:a16="http://schemas.microsoft.com/office/drawing/2014/main" id="{00000000-0008-0000-0300-00000D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2" name="Check Box 14" hidden="1">
                <a:extLst>
                  <a:ext uri="{63B3BB69-23CF-44E3-9099-C40C66FF867C}">
                    <a14:compatExt spid="_x0000_s764942"/>
                  </a:ext>
                  <a:ext uri="{FF2B5EF4-FFF2-40B4-BE49-F238E27FC236}">
                    <a16:creationId xmlns:a16="http://schemas.microsoft.com/office/drawing/2014/main" id="{00000000-0008-0000-0300-00000E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28575</xdr:rowOff>
        </xdr:from>
        <xdr:to>
          <xdr:col>2</xdr:col>
          <xdr:colOff>66675</xdr:colOff>
          <xdr:row>16</xdr:row>
          <xdr:rowOff>238125</xdr:rowOff>
        </xdr:to>
        <xdr:grpSp>
          <xdr:nvGrpSpPr>
            <xdr:cNvPr id="804261" name="グループ化 28">
              <a:extLst>
                <a:ext uri="{FF2B5EF4-FFF2-40B4-BE49-F238E27FC236}">
                  <a16:creationId xmlns:a16="http://schemas.microsoft.com/office/drawing/2014/main" id="{C79F59B6-0B0F-8C45-AD14-4D8F51D5AAFE}"/>
                </a:ext>
              </a:extLst>
            </xdr:cNvPr>
            <xdr:cNvGrpSpPr>
              <a:grpSpLocks/>
            </xdr:cNvGrpSpPr>
          </xdr:nvGrpSpPr>
          <xdr:grpSpPr bwMode="auto">
            <a:xfrm>
              <a:off x="0" y="4829175"/>
              <a:ext cx="619125" cy="209550"/>
              <a:chOff x="8086725" y="2133600"/>
              <a:chExt cx="619125" cy="209550"/>
            </a:xfrm>
          </xdr:grpSpPr>
          <xdr:sp macro="" textlink="">
            <xdr:nvSpPr>
              <xdr:cNvPr id="764943" name="Check Box 15" hidden="1">
                <a:extLst>
                  <a:ext uri="{63B3BB69-23CF-44E3-9099-C40C66FF867C}">
                    <a14:compatExt spid="_x0000_s764943"/>
                  </a:ext>
                  <a:ext uri="{FF2B5EF4-FFF2-40B4-BE49-F238E27FC236}">
                    <a16:creationId xmlns:a16="http://schemas.microsoft.com/office/drawing/2014/main" id="{00000000-0008-0000-0300-00000F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4" name="Check Box 16" hidden="1">
                <a:extLst>
                  <a:ext uri="{63B3BB69-23CF-44E3-9099-C40C66FF867C}">
                    <a14:compatExt spid="_x0000_s764944"/>
                  </a:ext>
                  <a:ext uri="{FF2B5EF4-FFF2-40B4-BE49-F238E27FC236}">
                    <a16:creationId xmlns:a16="http://schemas.microsoft.com/office/drawing/2014/main" id="{00000000-0008-0000-0300-000010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28575</xdr:rowOff>
        </xdr:from>
        <xdr:to>
          <xdr:col>2</xdr:col>
          <xdr:colOff>66675</xdr:colOff>
          <xdr:row>17</xdr:row>
          <xdr:rowOff>238125</xdr:rowOff>
        </xdr:to>
        <xdr:grpSp>
          <xdr:nvGrpSpPr>
            <xdr:cNvPr id="804262" name="グループ化 31">
              <a:extLst>
                <a:ext uri="{FF2B5EF4-FFF2-40B4-BE49-F238E27FC236}">
                  <a16:creationId xmlns:a16="http://schemas.microsoft.com/office/drawing/2014/main" id="{E8AF5D34-3853-27A2-AEDD-E0C0A3FAAB8B}"/>
                </a:ext>
              </a:extLst>
            </xdr:cNvPr>
            <xdr:cNvGrpSpPr>
              <a:grpSpLocks/>
            </xdr:cNvGrpSpPr>
          </xdr:nvGrpSpPr>
          <xdr:grpSpPr bwMode="auto">
            <a:xfrm>
              <a:off x="0" y="5076825"/>
              <a:ext cx="619125" cy="209550"/>
              <a:chOff x="8086725" y="2133600"/>
              <a:chExt cx="619125" cy="209550"/>
            </a:xfrm>
          </xdr:grpSpPr>
          <xdr:sp macro="" textlink="">
            <xdr:nvSpPr>
              <xdr:cNvPr id="764945" name="Check Box 17" hidden="1">
                <a:extLst>
                  <a:ext uri="{63B3BB69-23CF-44E3-9099-C40C66FF867C}">
                    <a14:compatExt spid="_x0000_s764945"/>
                  </a:ext>
                  <a:ext uri="{FF2B5EF4-FFF2-40B4-BE49-F238E27FC236}">
                    <a16:creationId xmlns:a16="http://schemas.microsoft.com/office/drawing/2014/main" id="{00000000-0008-0000-0300-000011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6" name="Check Box 18" hidden="1">
                <a:extLst>
                  <a:ext uri="{63B3BB69-23CF-44E3-9099-C40C66FF867C}">
                    <a14:compatExt spid="_x0000_s764946"/>
                  </a:ext>
                  <a:ext uri="{FF2B5EF4-FFF2-40B4-BE49-F238E27FC236}">
                    <a16:creationId xmlns:a16="http://schemas.microsoft.com/office/drawing/2014/main" id="{00000000-0008-0000-0300-000012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76200</xdr:rowOff>
        </xdr:from>
        <xdr:to>
          <xdr:col>2</xdr:col>
          <xdr:colOff>66675</xdr:colOff>
          <xdr:row>18</xdr:row>
          <xdr:rowOff>285750</xdr:rowOff>
        </xdr:to>
        <xdr:grpSp>
          <xdr:nvGrpSpPr>
            <xdr:cNvPr id="804263" name="グループ化 34">
              <a:extLst>
                <a:ext uri="{FF2B5EF4-FFF2-40B4-BE49-F238E27FC236}">
                  <a16:creationId xmlns:a16="http://schemas.microsoft.com/office/drawing/2014/main" id="{13F0A2AA-0705-BBC0-8348-E3EE8E9ED7CB}"/>
                </a:ext>
              </a:extLst>
            </xdr:cNvPr>
            <xdr:cNvGrpSpPr>
              <a:grpSpLocks/>
            </xdr:cNvGrpSpPr>
          </xdr:nvGrpSpPr>
          <xdr:grpSpPr bwMode="auto">
            <a:xfrm>
              <a:off x="0" y="5372100"/>
              <a:ext cx="619125" cy="209550"/>
              <a:chOff x="8086725" y="2133600"/>
              <a:chExt cx="619125" cy="209550"/>
            </a:xfrm>
          </xdr:grpSpPr>
          <xdr:sp macro="" textlink="">
            <xdr:nvSpPr>
              <xdr:cNvPr id="764947" name="Check Box 19" hidden="1">
                <a:extLst>
                  <a:ext uri="{63B3BB69-23CF-44E3-9099-C40C66FF867C}">
                    <a14:compatExt spid="_x0000_s764947"/>
                  </a:ext>
                  <a:ext uri="{FF2B5EF4-FFF2-40B4-BE49-F238E27FC236}">
                    <a16:creationId xmlns:a16="http://schemas.microsoft.com/office/drawing/2014/main" id="{00000000-0008-0000-0300-000013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8" name="Check Box 20" hidden="1">
                <a:extLst>
                  <a:ext uri="{63B3BB69-23CF-44E3-9099-C40C66FF867C}">
                    <a14:compatExt spid="_x0000_s764948"/>
                  </a:ext>
                  <a:ext uri="{FF2B5EF4-FFF2-40B4-BE49-F238E27FC236}">
                    <a16:creationId xmlns:a16="http://schemas.microsoft.com/office/drawing/2014/main" id="{00000000-0008-0000-0300-000014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66675</xdr:colOff>
          <xdr:row>19</xdr:row>
          <xdr:rowOff>295275</xdr:rowOff>
        </xdr:to>
        <xdr:grpSp>
          <xdr:nvGrpSpPr>
            <xdr:cNvPr id="804264" name="グループ化 37">
              <a:extLst>
                <a:ext uri="{FF2B5EF4-FFF2-40B4-BE49-F238E27FC236}">
                  <a16:creationId xmlns:a16="http://schemas.microsoft.com/office/drawing/2014/main" id="{2D712759-5755-BB58-2E87-22A284AA3070}"/>
                </a:ext>
              </a:extLst>
            </xdr:cNvPr>
            <xdr:cNvGrpSpPr>
              <a:grpSpLocks/>
            </xdr:cNvGrpSpPr>
          </xdr:nvGrpSpPr>
          <xdr:grpSpPr bwMode="auto">
            <a:xfrm>
              <a:off x="0" y="5762625"/>
              <a:ext cx="619125" cy="209550"/>
              <a:chOff x="8086725" y="2133600"/>
              <a:chExt cx="619125" cy="209550"/>
            </a:xfrm>
          </xdr:grpSpPr>
          <xdr:sp macro="" textlink="">
            <xdr:nvSpPr>
              <xdr:cNvPr id="764949" name="Check Box 21" hidden="1">
                <a:extLst>
                  <a:ext uri="{63B3BB69-23CF-44E3-9099-C40C66FF867C}">
                    <a14:compatExt spid="_x0000_s764949"/>
                  </a:ext>
                  <a:ext uri="{FF2B5EF4-FFF2-40B4-BE49-F238E27FC236}">
                    <a16:creationId xmlns:a16="http://schemas.microsoft.com/office/drawing/2014/main" id="{00000000-0008-0000-0300-000015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0" name="Check Box 22" hidden="1">
                <a:extLst>
                  <a:ext uri="{63B3BB69-23CF-44E3-9099-C40C66FF867C}">
                    <a14:compatExt spid="_x0000_s764950"/>
                  </a:ext>
                  <a:ext uri="{FF2B5EF4-FFF2-40B4-BE49-F238E27FC236}">
                    <a16:creationId xmlns:a16="http://schemas.microsoft.com/office/drawing/2014/main" id="{00000000-0008-0000-0300-000016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47625</xdr:rowOff>
        </xdr:from>
        <xdr:to>
          <xdr:col>2</xdr:col>
          <xdr:colOff>66675</xdr:colOff>
          <xdr:row>21</xdr:row>
          <xdr:rowOff>190500</xdr:rowOff>
        </xdr:to>
        <xdr:grpSp>
          <xdr:nvGrpSpPr>
            <xdr:cNvPr id="804265" name="グループ化 40">
              <a:extLst>
                <a:ext uri="{FF2B5EF4-FFF2-40B4-BE49-F238E27FC236}">
                  <a16:creationId xmlns:a16="http://schemas.microsoft.com/office/drawing/2014/main" id="{CCAF8819-76C4-6D6A-42DF-96F73E6E6436}"/>
                </a:ext>
              </a:extLst>
            </xdr:cNvPr>
            <xdr:cNvGrpSpPr>
              <a:grpSpLocks/>
            </xdr:cNvGrpSpPr>
          </xdr:nvGrpSpPr>
          <xdr:grpSpPr bwMode="auto">
            <a:xfrm>
              <a:off x="0" y="6372225"/>
              <a:ext cx="619125" cy="142875"/>
              <a:chOff x="8086725" y="2133600"/>
              <a:chExt cx="619125" cy="209550"/>
            </a:xfrm>
          </xdr:grpSpPr>
          <xdr:sp macro="" textlink="">
            <xdr:nvSpPr>
              <xdr:cNvPr id="764951" name="Check Box 23" hidden="1">
                <a:extLst>
                  <a:ext uri="{63B3BB69-23CF-44E3-9099-C40C66FF867C}">
                    <a14:compatExt spid="_x0000_s764951"/>
                  </a:ext>
                  <a:ext uri="{FF2B5EF4-FFF2-40B4-BE49-F238E27FC236}">
                    <a16:creationId xmlns:a16="http://schemas.microsoft.com/office/drawing/2014/main" id="{00000000-0008-0000-0300-000017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2" name="Check Box 24" hidden="1">
                <a:extLst>
                  <a:ext uri="{63B3BB69-23CF-44E3-9099-C40C66FF867C}">
                    <a14:compatExt spid="_x0000_s764952"/>
                  </a:ext>
                  <a:ext uri="{FF2B5EF4-FFF2-40B4-BE49-F238E27FC236}">
                    <a16:creationId xmlns:a16="http://schemas.microsoft.com/office/drawing/2014/main" id="{00000000-0008-0000-0300-000018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85725</xdr:rowOff>
        </xdr:from>
        <xdr:to>
          <xdr:col>2</xdr:col>
          <xdr:colOff>66675</xdr:colOff>
          <xdr:row>22</xdr:row>
          <xdr:rowOff>295275</xdr:rowOff>
        </xdr:to>
        <xdr:grpSp>
          <xdr:nvGrpSpPr>
            <xdr:cNvPr id="804266" name="グループ化 43">
              <a:extLst>
                <a:ext uri="{FF2B5EF4-FFF2-40B4-BE49-F238E27FC236}">
                  <a16:creationId xmlns:a16="http://schemas.microsoft.com/office/drawing/2014/main" id="{CE38B73D-C9F7-EEA0-A52B-D90E1D6F7545}"/>
                </a:ext>
              </a:extLst>
            </xdr:cNvPr>
            <xdr:cNvGrpSpPr>
              <a:grpSpLocks/>
            </xdr:cNvGrpSpPr>
          </xdr:nvGrpSpPr>
          <xdr:grpSpPr bwMode="auto">
            <a:xfrm>
              <a:off x="0" y="6657975"/>
              <a:ext cx="619125" cy="209550"/>
              <a:chOff x="8086725" y="2133600"/>
              <a:chExt cx="619125" cy="209550"/>
            </a:xfrm>
          </xdr:grpSpPr>
          <xdr:sp macro="" textlink="">
            <xdr:nvSpPr>
              <xdr:cNvPr id="764953" name="Check Box 25" hidden="1">
                <a:extLst>
                  <a:ext uri="{63B3BB69-23CF-44E3-9099-C40C66FF867C}">
                    <a14:compatExt spid="_x0000_s764953"/>
                  </a:ext>
                  <a:ext uri="{FF2B5EF4-FFF2-40B4-BE49-F238E27FC236}">
                    <a16:creationId xmlns:a16="http://schemas.microsoft.com/office/drawing/2014/main" id="{00000000-0008-0000-0300-000019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4" name="Check Box 26" hidden="1">
                <a:extLst>
                  <a:ext uri="{63B3BB69-23CF-44E3-9099-C40C66FF867C}">
                    <a14:compatExt spid="_x0000_s764954"/>
                  </a:ext>
                  <a:ext uri="{FF2B5EF4-FFF2-40B4-BE49-F238E27FC236}">
                    <a16:creationId xmlns:a16="http://schemas.microsoft.com/office/drawing/2014/main" id="{00000000-0008-0000-0300-00001A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28575</xdr:rowOff>
        </xdr:from>
        <xdr:to>
          <xdr:col>2</xdr:col>
          <xdr:colOff>66675</xdr:colOff>
          <xdr:row>27</xdr:row>
          <xdr:rowOff>238125</xdr:rowOff>
        </xdr:to>
        <xdr:grpSp>
          <xdr:nvGrpSpPr>
            <xdr:cNvPr id="804267" name="グループ化 49">
              <a:extLst>
                <a:ext uri="{FF2B5EF4-FFF2-40B4-BE49-F238E27FC236}">
                  <a16:creationId xmlns:a16="http://schemas.microsoft.com/office/drawing/2014/main" id="{2ACCAE38-E260-425B-2018-40E4038745A8}"/>
                </a:ext>
              </a:extLst>
            </xdr:cNvPr>
            <xdr:cNvGrpSpPr>
              <a:grpSpLocks/>
            </xdr:cNvGrpSpPr>
          </xdr:nvGrpSpPr>
          <xdr:grpSpPr bwMode="auto">
            <a:xfrm>
              <a:off x="0" y="8105775"/>
              <a:ext cx="619125" cy="209550"/>
              <a:chOff x="8086725" y="2133600"/>
              <a:chExt cx="619125" cy="209550"/>
            </a:xfrm>
          </xdr:grpSpPr>
          <xdr:sp macro="" textlink="">
            <xdr:nvSpPr>
              <xdr:cNvPr id="764955" name="Check Box 27" hidden="1">
                <a:extLst>
                  <a:ext uri="{63B3BB69-23CF-44E3-9099-C40C66FF867C}">
                    <a14:compatExt spid="_x0000_s764955"/>
                  </a:ext>
                  <a:ext uri="{FF2B5EF4-FFF2-40B4-BE49-F238E27FC236}">
                    <a16:creationId xmlns:a16="http://schemas.microsoft.com/office/drawing/2014/main" id="{00000000-0008-0000-0300-00001B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6" name="Check Box 28" hidden="1">
                <a:extLst>
                  <a:ext uri="{63B3BB69-23CF-44E3-9099-C40C66FF867C}">
                    <a14:compatExt spid="_x0000_s764956"/>
                  </a:ext>
                  <a:ext uri="{FF2B5EF4-FFF2-40B4-BE49-F238E27FC236}">
                    <a16:creationId xmlns:a16="http://schemas.microsoft.com/office/drawing/2014/main" id="{00000000-0008-0000-0300-00001C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28575</xdr:rowOff>
        </xdr:from>
        <xdr:to>
          <xdr:col>2</xdr:col>
          <xdr:colOff>66675</xdr:colOff>
          <xdr:row>28</xdr:row>
          <xdr:rowOff>238125</xdr:rowOff>
        </xdr:to>
        <xdr:grpSp>
          <xdr:nvGrpSpPr>
            <xdr:cNvPr id="804268" name="グループ化 52">
              <a:extLst>
                <a:ext uri="{FF2B5EF4-FFF2-40B4-BE49-F238E27FC236}">
                  <a16:creationId xmlns:a16="http://schemas.microsoft.com/office/drawing/2014/main" id="{52CA8C1C-0860-92B5-7085-D4B042EBD117}"/>
                </a:ext>
              </a:extLst>
            </xdr:cNvPr>
            <xdr:cNvGrpSpPr>
              <a:grpSpLocks/>
            </xdr:cNvGrpSpPr>
          </xdr:nvGrpSpPr>
          <xdr:grpSpPr bwMode="auto">
            <a:xfrm>
              <a:off x="0" y="8353425"/>
              <a:ext cx="619125" cy="209550"/>
              <a:chOff x="8086725" y="2133600"/>
              <a:chExt cx="619125" cy="209550"/>
            </a:xfrm>
          </xdr:grpSpPr>
          <xdr:sp macro="" textlink="">
            <xdr:nvSpPr>
              <xdr:cNvPr id="764957" name="Check Box 29" hidden="1">
                <a:extLst>
                  <a:ext uri="{63B3BB69-23CF-44E3-9099-C40C66FF867C}">
                    <a14:compatExt spid="_x0000_s764957"/>
                  </a:ext>
                  <a:ext uri="{FF2B5EF4-FFF2-40B4-BE49-F238E27FC236}">
                    <a16:creationId xmlns:a16="http://schemas.microsoft.com/office/drawing/2014/main" id="{00000000-0008-0000-0300-00001D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8" name="Check Box 30" hidden="1">
                <a:extLst>
                  <a:ext uri="{63B3BB69-23CF-44E3-9099-C40C66FF867C}">
                    <a14:compatExt spid="_x0000_s764958"/>
                  </a:ext>
                  <a:ext uri="{FF2B5EF4-FFF2-40B4-BE49-F238E27FC236}">
                    <a16:creationId xmlns:a16="http://schemas.microsoft.com/office/drawing/2014/main" id="{00000000-0008-0000-0300-00001E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4269" name="グループ化 55">
              <a:extLst>
                <a:ext uri="{FF2B5EF4-FFF2-40B4-BE49-F238E27FC236}">
                  <a16:creationId xmlns:a16="http://schemas.microsoft.com/office/drawing/2014/main" id="{C5B3605D-3646-A463-8361-9BEBD73F064E}"/>
                </a:ext>
              </a:extLst>
            </xdr:cNvPr>
            <xdr:cNvGrpSpPr>
              <a:grpSpLocks/>
            </xdr:cNvGrpSpPr>
          </xdr:nvGrpSpPr>
          <xdr:grpSpPr bwMode="auto">
            <a:xfrm>
              <a:off x="0" y="8601075"/>
              <a:ext cx="619125" cy="209550"/>
              <a:chOff x="8086725" y="2133600"/>
              <a:chExt cx="619125" cy="209550"/>
            </a:xfrm>
          </xdr:grpSpPr>
          <xdr:sp macro="" textlink="">
            <xdr:nvSpPr>
              <xdr:cNvPr id="764959" name="Check Box 31" hidden="1">
                <a:extLst>
                  <a:ext uri="{63B3BB69-23CF-44E3-9099-C40C66FF867C}">
                    <a14:compatExt spid="_x0000_s764959"/>
                  </a:ext>
                  <a:ext uri="{FF2B5EF4-FFF2-40B4-BE49-F238E27FC236}">
                    <a16:creationId xmlns:a16="http://schemas.microsoft.com/office/drawing/2014/main" id="{00000000-0008-0000-0300-00001F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0" name="Check Box 32" hidden="1">
                <a:extLst>
                  <a:ext uri="{63B3BB69-23CF-44E3-9099-C40C66FF867C}">
                    <a14:compatExt spid="_x0000_s764960"/>
                  </a:ext>
                  <a:ext uri="{FF2B5EF4-FFF2-40B4-BE49-F238E27FC236}">
                    <a16:creationId xmlns:a16="http://schemas.microsoft.com/office/drawing/2014/main" id="{00000000-0008-0000-0300-000020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4270" name="グループ化 58">
              <a:extLst>
                <a:ext uri="{FF2B5EF4-FFF2-40B4-BE49-F238E27FC236}">
                  <a16:creationId xmlns:a16="http://schemas.microsoft.com/office/drawing/2014/main" id="{37B050A8-70BF-A4F5-4C56-1DF3A4DC2CA1}"/>
                </a:ext>
              </a:extLst>
            </xdr:cNvPr>
            <xdr:cNvGrpSpPr>
              <a:grpSpLocks/>
            </xdr:cNvGrpSpPr>
          </xdr:nvGrpSpPr>
          <xdr:grpSpPr bwMode="auto">
            <a:xfrm>
              <a:off x="0" y="8848725"/>
              <a:ext cx="619125" cy="209550"/>
              <a:chOff x="8086725" y="2133600"/>
              <a:chExt cx="619125" cy="209550"/>
            </a:xfrm>
          </xdr:grpSpPr>
          <xdr:sp macro="" textlink="">
            <xdr:nvSpPr>
              <xdr:cNvPr id="764961" name="Check Box 33" hidden="1">
                <a:extLst>
                  <a:ext uri="{63B3BB69-23CF-44E3-9099-C40C66FF867C}">
                    <a14:compatExt spid="_x0000_s764961"/>
                  </a:ext>
                  <a:ext uri="{FF2B5EF4-FFF2-40B4-BE49-F238E27FC236}">
                    <a16:creationId xmlns:a16="http://schemas.microsoft.com/office/drawing/2014/main" id="{00000000-0008-0000-0300-000021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2" name="Check Box 34" hidden="1">
                <a:extLst>
                  <a:ext uri="{63B3BB69-23CF-44E3-9099-C40C66FF867C}">
                    <a14:compatExt spid="_x0000_s764962"/>
                  </a:ext>
                  <a:ext uri="{FF2B5EF4-FFF2-40B4-BE49-F238E27FC236}">
                    <a16:creationId xmlns:a16="http://schemas.microsoft.com/office/drawing/2014/main" id="{00000000-0008-0000-0300-000022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28575</xdr:rowOff>
        </xdr:from>
        <xdr:to>
          <xdr:col>2</xdr:col>
          <xdr:colOff>66675</xdr:colOff>
          <xdr:row>31</xdr:row>
          <xdr:rowOff>238125</xdr:rowOff>
        </xdr:to>
        <xdr:grpSp>
          <xdr:nvGrpSpPr>
            <xdr:cNvPr id="804271" name="グループ化 61">
              <a:extLst>
                <a:ext uri="{FF2B5EF4-FFF2-40B4-BE49-F238E27FC236}">
                  <a16:creationId xmlns:a16="http://schemas.microsoft.com/office/drawing/2014/main" id="{92133A7E-8C3D-CA19-C4CF-D1FE0589102C}"/>
                </a:ext>
              </a:extLst>
            </xdr:cNvPr>
            <xdr:cNvGrpSpPr>
              <a:grpSpLocks/>
            </xdr:cNvGrpSpPr>
          </xdr:nvGrpSpPr>
          <xdr:grpSpPr bwMode="auto">
            <a:xfrm>
              <a:off x="0" y="9096375"/>
              <a:ext cx="619125" cy="209550"/>
              <a:chOff x="8086725" y="2133600"/>
              <a:chExt cx="619125" cy="209550"/>
            </a:xfrm>
          </xdr:grpSpPr>
          <xdr:sp macro="" textlink="">
            <xdr:nvSpPr>
              <xdr:cNvPr id="764963" name="Check Box 35" hidden="1">
                <a:extLst>
                  <a:ext uri="{63B3BB69-23CF-44E3-9099-C40C66FF867C}">
                    <a14:compatExt spid="_x0000_s764963"/>
                  </a:ext>
                  <a:ext uri="{FF2B5EF4-FFF2-40B4-BE49-F238E27FC236}">
                    <a16:creationId xmlns:a16="http://schemas.microsoft.com/office/drawing/2014/main" id="{00000000-0008-0000-0300-000023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4" name="Check Box 36" hidden="1">
                <a:extLst>
                  <a:ext uri="{63B3BB69-23CF-44E3-9099-C40C66FF867C}">
                    <a14:compatExt spid="_x0000_s764964"/>
                  </a:ext>
                  <a:ext uri="{FF2B5EF4-FFF2-40B4-BE49-F238E27FC236}">
                    <a16:creationId xmlns:a16="http://schemas.microsoft.com/office/drawing/2014/main" id="{00000000-0008-0000-0300-000024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28575</xdr:rowOff>
        </xdr:from>
        <xdr:to>
          <xdr:col>2</xdr:col>
          <xdr:colOff>66675</xdr:colOff>
          <xdr:row>32</xdr:row>
          <xdr:rowOff>238125</xdr:rowOff>
        </xdr:to>
        <xdr:grpSp>
          <xdr:nvGrpSpPr>
            <xdr:cNvPr id="804272" name="グループ化 64">
              <a:extLst>
                <a:ext uri="{FF2B5EF4-FFF2-40B4-BE49-F238E27FC236}">
                  <a16:creationId xmlns:a16="http://schemas.microsoft.com/office/drawing/2014/main" id="{72DFB03C-0934-42B3-2FFB-9C05A1B4110F}"/>
                </a:ext>
              </a:extLst>
            </xdr:cNvPr>
            <xdr:cNvGrpSpPr>
              <a:grpSpLocks/>
            </xdr:cNvGrpSpPr>
          </xdr:nvGrpSpPr>
          <xdr:grpSpPr bwMode="auto">
            <a:xfrm>
              <a:off x="0" y="9344025"/>
              <a:ext cx="619125" cy="209550"/>
              <a:chOff x="8086725" y="2133600"/>
              <a:chExt cx="619125" cy="209550"/>
            </a:xfrm>
          </xdr:grpSpPr>
          <xdr:sp macro="" textlink="">
            <xdr:nvSpPr>
              <xdr:cNvPr id="764965" name="Check Box 37" hidden="1">
                <a:extLst>
                  <a:ext uri="{63B3BB69-23CF-44E3-9099-C40C66FF867C}">
                    <a14:compatExt spid="_x0000_s764965"/>
                  </a:ext>
                  <a:ext uri="{FF2B5EF4-FFF2-40B4-BE49-F238E27FC236}">
                    <a16:creationId xmlns:a16="http://schemas.microsoft.com/office/drawing/2014/main" id="{00000000-0008-0000-0300-000025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6" name="Check Box 38" hidden="1">
                <a:extLst>
                  <a:ext uri="{63B3BB69-23CF-44E3-9099-C40C66FF867C}">
                    <a14:compatExt spid="_x0000_s764966"/>
                  </a:ext>
                  <a:ext uri="{FF2B5EF4-FFF2-40B4-BE49-F238E27FC236}">
                    <a16:creationId xmlns:a16="http://schemas.microsoft.com/office/drawing/2014/main" id="{00000000-0008-0000-0300-000026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38100</xdr:rowOff>
        </xdr:from>
        <xdr:to>
          <xdr:col>2</xdr:col>
          <xdr:colOff>66675</xdr:colOff>
          <xdr:row>33</xdr:row>
          <xdr:rowOff>247650</xdr:rowOff>
        </xdr:to>
        <xdr:grpSp>
          <xdr:nvGrpSpPr>
            <xdr:cNvPr id="804273" name="グループ化 67">
              <a:extLst>
                <a:ext uri="{FF2B5EF4-FFF2-40B4-BE49-F238E27FC236}">
                  <a16:creationId xmlns:a16="http://schemas.microsoft.com/office/drawing/2014/main" id="{D9AB1ABD-91CC-0C9A-2F64-ED434B4AFEB7}"/>
                </a:ext>
              </a:extLst>
            </xdr:cNvPr>
            <xdr:cNvGrpSpPr>
              <a:grpSpLocks/>
            </xdr:cNvGrpSpPr>
          </xdr:nvGrpSpPr>
          <xdr:grpSpPr bwMode="auto">
            <a:xfrm>
              <a:off x="0" y="9601200"/>
              <a:ext cx="619125" cy="209550"/>
              <a:chOff x="8086725" y="2133600"/>
              <a:chExt cx="619125" cy="209550"/>
            </a:xfrm>
          </xdr:grpSpPr>
          <xdr:sp macro="" textlink="">
            <xdr:nvSpPr>
              <xdr:cNvPr id="764967" name="Check Box 39" hidden="1">
                <a:extLst>
                  <a:ext uri="{63B3BB69-23CF-44E3-9099-C40C66FF867C}">
                    <a14:compatExt spid="_x0000_s764967"/>
                  </a:ext>
                  <a:ext uri="{FF2B5EF4-FFF2-40B4-BE49-F238E27FC236}">
                    <a16:creationId xmlns:a16="http://schemas.microsoft.com/office/drawing/2014/main" id="{00000000-0008-0000-0300-000027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8" name="Check Box 40" hidden="1">
                <a:extLst>
                  <a:ext uri="{63B3BB69-23CF-44E3-9099-C40C66FF867C}">
                    <a14:compatExt spid="_x0000_s764968"/>
                  </a:ext>
                  <a:ext uri="{FF2B5EF4-FFF2-40B4-BE49-F238E27FC236}">
                    <a16:creationId xmlns:a16="http://schemas.microsoft.com/office/drawing/2014/main" id="{00000000-0008-0000-0300-000028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133350</xdr:rowOff>
        </xdr:from>
        <xdr:to>
          <xdr:col>2</xdr:col>
          <xdr:colOff>66675</xdr:colOff>
          <xdr:row>34</xdr:row>
          <xdr:rowOff>342900</xdr:rowOff>
        </xdr:to>
        <xdr:grpSp>
          <xdr:nvGrpSpPr>
            <xdr:cNvPr id="804274" name="グループ化 70">
              <a:extLst>
                <a:ext uri="{FF2B5EF4-FFF2-40B4-BE49-F238E27FC236}">
                  <a16:creationId xmlns:a16="http://schemas.microsoft.com/office/drawing/2014/main" id="{2728FF91-E71E-B4AC-E09E-CFE3A136CCC4}"/>
                </a:ext>
              </a:extLst>
            </xdr:cNvPr>
            <xdr:cNvGrpSpPr>
              <a:grpSpLocks/>
            </xdr:cNvGrpSpPr>
          </xdr:nvGrpSpPr>
          <xdr:grpSpPr bwMode="auto">
            <a:xfrm>
              <a:off x="0" y="9944100"/>
              <a:ext cx="619125" cy="209550"/>
              <a:chOff x="8086725" y="2133600"/>
              <a:chExt cx="619125" cy="209550"/>
            </a:xfrm>
          </xdr:grpSpPr>
          <xdr:sp macro="" textlink="">
            <xdr:nvSpPr>
              <xdr:cNvPr id="764969" name="Check Box 41" hidden="1">
                <a:extLst>
                  <a:ext uri="{63B3BB69-23CF-44E3-9099-C40C66FF867C}">
                    <a14:compatExt spid="_x0000_s764969"/>
                  </a:ext>
                  <a:ext uri="{FF2B5EF4-FFF2-40B4-BE49-F238E27FC236}">
                    <a16:creationId xmlns:a16="http://schemas.microsoft.com/office/drawing/2014/main" id="{00000000-0008-0000-0300-000029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70" name="Check Box 42" hidden="1">
                <a:extLst>
                  <a:ext uri="{63B3BB69-23CF-44E3-9099-C40C66FF867C}">
                    <a14:compatExt spid="_x0000_s764970"/>
                  </a:ext>
                  <a:ext uri="{FF2B5EF4-FFF2-40B4-BE49-F238E27FC236}">
                    <a16:creationId xmlns:a16="http://schemas.microsoft.com/office/drawing/2014/main" id="{00000000-0008-0000-0300-00002A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85725</xdr:rowOff>
        </xdr:from>
        <xdr:to>
          <xdr:col>3</xdr:col>
          <xdr:colOff>47625</xdr:colOff>
          <xdr:row>19</xdr:row>
          <xdr:rowOff>314325</xdr:rowOff>
        </xdr:to>
        <xdr:sp macro="" textlink="">
          <xdr:nvSpPr>
            <xdr:cNvPr id="764971" name="Check Box 43" hidden="1">
              <a:extLst>
                <a:ext uri="{63B3BB69-23CF-44E3-9099-C40C66FF867C}">
                  <a14:compatExt spid="_x0000_s764971"/>
                </a:ext>
                <a:ext uri="{FF2B5EF4-FFF2-40B4-BE49-F238E27FC236}">
                  <a16:creationId xmlns:a16="http://schemas.microsoft.com/office/drawing/2014/main" id="{00000000-0008-0000-0300-00002BA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0</xdr:rowOff>
        </xdr:from>
        <xdr:to>
          <xdr:col>3</xdr:col>
          <xdr:colOff>57150</xdr:colOff>
          <xdr:row>22</xdr:row>
          <xdr:rowOff>0</xdr:rowOff>
        </xdr:to>
        <xdr:sp macro="" textlink="">
          <xdr:nvSpPr>
            <xdr:cNvPr id="764972" name="Check Box 44" hidden="1">
              <a:extLst>
                <a:ext uri="{63B3BB69-23CF-44E3-9099-C40C66FF867C}">
                  <a14:compatExt spid="_x0000_s764972"/>
                </a:ext>
                <a:ext uri="{FF2B5EF4-FFF2-40B4-BE49-F238E27FC236}">
                  <a16:creationId xmlns:a16="http://schemas.microsoft.com/office/drawing/2014/main" id="{00000000-0008-0000-0300-00002CA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76200</xdr:rowOff>
        </xdr:from>
        <xdr:to>
          <xdr:col>3</xdr:col>
          <xdr:colOff>47625</xdr:colOff>
          <xdr:row>22</xdr:row>
          <xdr:rowOff>323850</xdr:rowOff>
        </xdr:to>
        <xdr:sp macro="" textlink="">
          <xdr:nvSpPr>
            <xdr:cNvPr id="764973" name="Check Box 45" hidden="1">
              <a:extLst>
                <a:ext uri="{63B3BB69-23CF-44E3-9099-C40C66FF867C}">
                  <a14:compatExt spid="_x0000_s764973"/>
                </a:ext>
                <a:ext uri="{FF2B5EF4-FFF2-40B4-BE49-F238E27FC236}">
                  <a16:creationId xmlns:a16="http://schemas.microsoft.com/office/drawing/2014/main" id="{00000000-0008-0000-0300-00002DA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485775</xdr:colOff>
          <xdr:row>10</xdr:row>
          <xdr:rowOff>142875</xdr:rowOff>
        </xdr:from>
        <xdr:to>
          <xdr:col>6</xdr:col>
          <xdr:colOff>790575</xdr:colOff>
          <xdr:row>10</xdr:row>
          <xdr:rowOff>381000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600-000001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11</xdr:row>
          <xdr:rowOff>142875</xdr:rowOff>
        </xdr:from>
        <xdr:to>
          <xdr:col>6</xdr:col>
          <xdr:colOff>790575</xdr:colOff>
          <xdr:row>11</xdr:row>
          <xdr:rowOff>381000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600-000002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12</xdr:row>
          <xdr:rowOff>142875</xdr:rowOff>
        </xdr:from>
        <xdr:to>
          <xdr:col>6</xdr:col>
          <xdr:colOff>790575</xdr:colOff>
          <xdr:row>12</xdr:row>
          <xdr:rowOff>381000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600-000003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13</xdr:row>
          <xdr:rowOff>142875</xdr:rowOff>
        </xdr:from>
        <xdr:to>
          <xdr:col>6</xdr:col>
          <xdr:colOff>790575</xdr:colOff>
          <xdr:row>13</xdr:row>
          <xdr:rowOff>381000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600-000004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14</xdr:row>
          <xdr:rowOff>142875</xdr:rowOff>
        </xdr:from>
        <xdr:to>
          <xdr:col>6</xdr:col>
          <xdr:colOff>790575</xdr:colOff>
          <xdr:row>14</xdr:row>
          <xdr:rowOff>381000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600-000005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15</xdr:row>
          <xdr:rowOff>142875</xdr:rowOff>
        </xdr:from>
        <xdr:to>
          <xdr:col>6</xdr:col>
          <xdr:colOff>790575</xdr:colOff>
          <xdr:row>15</xdr:row>
          <xdr:rowOff>381000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600-000006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16</xdr:row>
          <xdr:rowOff>142875</xdr:rowOff>
        </xdr:from>
        <xdr:to>
          <xdr:col>6</xdr:col>
          <xdr:colOff>790575</xdr:colOff>
          <xdr:row>16</xdr:row>
          <xdr:rowOff>381000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600-000007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17</xdr:row>
          <xdr:rowOff>142875</xdr:rowOff>
        </xdr:from>
        <xdr:to>
          <xdr:col>6</xdr:col>
          <xdr:colOff>790575</xdr:colOff>
          <xdr:row>17</xdr:row>
          <xdr:rowOff>381000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600-000008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18</xdr:row>
          <xdr:rowOff>142875</xdr:rowOff>
        </xdr:from>
        <xdr:to>
          <xdr:col>6</xdr:col>
          <xdr:colOff>790575</xdr:colOff>
          <xdr:row>18</xdr:row>
          <xdr:rowOff>381000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600-000009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19</xdr:row>
          <xdr:rowOff>142875</xdr:rowOff>
        </xdr:from>
        <xdr:to>
          <xdr:col>6</xdr:col>
          <xdr:colOff>790575</xdr:colOff>
          <xdr:row>19</xdr:row>
          <xdr:rowOff>381000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600-00000A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371475</xdr:colOff>
          <xdr:row>16</xdr:row>
          <xdr:rowOff>47625</xdr:rowOff>
        </xdr:from>
        <xdr:to>
          <xdr:col>11</xdr:col>
          <xdr:colOff>628650</xdr:colOff>
          <xdr:row>16</xdr:row>
          <xdr:rowOff>276225</xdr:rowOff>
        </xdr:to>
        <xdr:grpSp>
          <xdr:nvGrpSpPr>
            <xdr:cNvPr id="801387" name="グループ化 3">
              <a:extLst>
                <a:ext uri="{FF2B5EF4-FFF2-40B4-BE49-F238E27FC236}">
                  <a16:creationId xmlns:a16="http://schemas.microsoft.com/office/drawing/2014/main" id="{DE2751AD-3F34-639A-0024-E711D4843EF9}"/>
                </a:ext>
              </a:extLst>
            </xdr:cNvPr>
            <xdr:cNvGrpSpPr>
              <a:grpSpLocks/>
            </xdr:cNvGrpSpPr>
          </xdr:nvGrpSpPr>
          <xdr:grpSpPr bwMode="auto">
            <a:xfrm>
              <a:off x="5210175" y="4305300"/>
              <a:ext cx="2143125" cy="228600"/>
              <a:chOff x="5076819" y="4305300"/>
              <a:chExt cx="1914526" cy="228600"/>
            </a:xfrm>
          </xdr:grpSpPr>
          <xdr:sp macro="" textlink="">
            <xdr:nvSpPr>
              <xdr:cNvPr id="782337" name="Check Box 1" hidden="1">
                <a:extLst>
                  <a:ext uri="{63B3BB69-23CF-44E3-9099-C40C66FF867C}">
                    <a14:compatExt spid="_x0000_s782337"/>
                  </a:ext>
                  <a:ext uri="{FF2B5EF4-FFF2-40B4-BE49-F238E27FC236}">
                    <a16:creationId xmlns:a16="http://schemas.microsoft.com/office/drawing/2014/main" id="{00000000-0008-0000-0C00-000001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38" name="Check Box 2" hidden="1">
                <a:extLst>
                  <a:ext uri="{63B3BB69-23CF-44E3-9099-C40C66FF867C}">
                    <a14:compatExt spid="_x0000_s782338"/>
                  </a:ext>
                  <a:ext uri="{FF2B5EF4-FFF2-40B4-BE49-F238E27FC236}">
                    <a16:creationId xmlns:a16="http://schemas.microsoft.com/office/drawing/2014/main" id="{00000000-0008-0000-0C00-000002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39" name="Check Box 3" hidden="1">
                <a:extLst>
                  <a:ext uri="{63B3BB69-23CF-44E3-9099-C40C66FF867C}">
                    <a14:compatExt spid="_x0000_s782339"/>
                  </a:ext>
                  <a:ext uri="{FF2B5EF4-FFF2-40B4-BE49-F238E27FC236}">
                    <a16:creationId xmlns:a16="http://schemas.microsoft.com/office/drawing/2014/main" id="{00000000-0008-0000-0C00-000003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17</xdr:row>
          <xdr:rowOff>123825</xdr:rowOff>
        </xdr:from>
        <xdr:to>
          <xdr:col>11</xdr:col>
          <xdr:colOff>628650</xdr:colOff>
          <xdr:row>17</xdr:row>
          <xdr:rowOff>352425</xdr:rowOff>
        </xdr:to>
        <xdr:grpSp>
          <xdr:nvGrpSpPr>
            <xdr:cNvPr id="801388" name="グループ化 4">
              <a:extLst>
                <a:ext uri="{FF2B5EF4-FFF2-40B4-BE49-F238E27FC236}">
                  <a16:creationId xmlns:a16="http://schemas.microsoft.com/office/drawing/2014/main" id="{595380DE-49ED-7467-A48D-6434CF42186D}"/>
                </a:ext>
              </a:extLst>
            </xdr:cNvPr>
            <xdr:cNvGrpSpPr>
              <a:grpSpLocks/>
            </xdr:cNvGrpSpPr>
          </xdr:nvGrpSpPr>
          <xdr:grpSpPr bwMode="auto">
            <a:xfrm>
              <a:off x="5210175" y="4724400"/>
              <a:ext cx="2143125" cy="228600"/>
              <a:chOff x="5076819" y="4305300"/>
              <a:chExt cx="1914526" cy="228600"/>
            </a:xfrm>
          </xdr:grpSpPr>
          <xdr:sp macro="" textlink="">
            <xdr:nvSpPr>
              <xdr:cNvPr id="782340" name="Check Box 4" hidden="1">
                <a:extLst>
                  <a:ext uri="{63B3BB69-23CF-44E3-9099-C40C66FF867C}">
                    <a14:compatExt spid="_x0000_s782340"/>
                  </a:ext>
                  <a:ext uri="{FF2B5EF4-FFF2-40B4-BE49-F238E27FC236}">
                    <a16:creationId xmlns:a16="http://schemas.microsoft.com/office/drawing/2014/main" id="{00000000-0008-0000-0C00-000004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1" name="Check Box 5" hidden="1">
                <a:extLst>
                  <a:ext uri="{63B3BB69-23CF-44E3-9099-C40C66FF867C}">
                    <a14:compatExt spid="_x0000_s782341"/>
                  </a:ext>
                  <a:ext uri="{FF2B5EF4-FFF2-40B4-BE49-F238E27FC236}">
                    <a16:creationId xmlns:a16="http://schemas.microsoft.com/office/drawing/2014/main" id="{00000000-0008-0000-0C00-000005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2" name="Check Box 6" hidden="1">
                <a:extLst>
                  <a:ext uri="{63B3BB69-23CF-44E3-9099-C40C66FF867C}">
                    <a14:compatExt spid="_x0000_s782342"/>
                  </a:ext>
                  <a:ext uri="{FF2B5EF4-FFF2-40B4-BE49-F238E27FC236}">
                    <a16:creationId xmlns:a16="http://schemas.microsoft.com/office/drawing/2014/main" id="{00000000-0008-0000-0C00-000006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18</xdr:row>
          <xdr:rowOff>57150</xdr:rowOff>
        </xdr:from>
        <xdr:to>
          <xdr:col>11</xdr:col>
          <xdr:colOff>628650</xdr:colOff>
          <xdr:row>18</xdr:row>
          <xdr:rowOff>285750</xdr:rowOff>
        </xdr:to>
        <xdr:grpSp>
          <xdr:nvGrpSpPr>
            <xdr:cNvPr id="801389" name="グループ化 6">
              <a:extLst>
                <a:ext uri="{FF2B5EF4-FFF2-40B4-BE49-F238E27FC236}">
                  <a16:creationId xmlns:a16="http://schemas.microsoft.com/office/drawing/2014/main" id="{5063AB88-B411-0E8E-C0C0-5B2F593A304E}"/>
                </a:ext>
              </a:extLst>
            </xdr:cNvPr>
            <xdr:cNvGrpSpPr>
              <a:grpSpLocks/>
            </xdr:cNvGrpSpPr>
          </xdr:nvGrpSpPr>
          <xdr:grpSpPr bwMode="auto">
            <a:xfrm>
              <a:off x="5210175" y="5114925"/>
              <a:ext cx="2143125" cy="228600"/>
              <a:chOff x="5076819" y="4305300"/>
              <a:chExt cx="1914526" cy="228600"/>
            </a:xfrm>
          </xdr:grpSpPr>
          <xdr:sp macro="" textlink="">
            <xdr:nvSpPr>
              <xdr:cNvPr id="782343" name="Check Box 7" hidden="1">
                <a:extLst>
                  <a:ext uri="{63B3BB69-23CF-44E3-9099-C40C66FF867C}">
                    <a14:compatExt spid="_x0000_s782343"/>
                  </a:ext>
                  <a:ext uri="{FF2B5EF4-FFF2-40B4-BE49-F238E27FC236}">
                    <a16:creationId xmlns:a16="http://schemas.microsoft.com/office/drawing/2014/main" id="{00000000-0008-0000-0C00-000007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4" name="Check Box 8" hidden="1">
                <a:extLst>
                  <a:ext uri="{63B3BB69-23CF-44E3-9099-C40C66FF867C}">
                    <a14:compatExt spid="_x0000_s782344"/>
                  </a:ext>
                  <a:ext uri="{FF2B5EF4-FFF2-40B4-BE49-F238E27FC236}">
                    <a16:creationId xmlns:a16="http://schemas.microsoft.com/office/drawing/2014/main" id="{00000000-0008-0000-0C00-000008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5" name="Check Box 9" hidden="1">
                <a:extLst>
                  <a:ext uri="{63B3BB69-23CF-44E3-9099-C40C66FF867C}">
                    <a14:compatExt spid="_x0000_s782345"/>
                  </a:ext>
                  <a:ext uri="{FF2B5EF4-FFF2-40B4-BE49-F238E27FC236}">
                    <a16:creationId xmlns:a16="http://schemas.microsoft.com/office/drawing/2014/main" id="{00000000-0008-0000-0C00-000009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19</xdr:row>
          <xdr:rowOff>76200</xdr:rowOff>
        </xdr:from>
        <xdr:to>
          <xdr:col>11</xdr:col>
          <xdr:colOff>628650</xdr:colOff>
          <xdr:row>19</xdr:row>
          <xdr:rowOff>304800</xdr:rowOff>
        </xdr:to>
        <xdr:grpSp>
          <xdr:nvGrpSpPr>
            <xdr:cNvPr id="801390" name="グループ化 7">
              <a:extLst>
                <a:ext uri="{FF2B5EF4-FFF2-40B4-BE49-F238E27FC236}">
                  <a16:creationId xmlns:a16="http://schemas.microsoft.com/office/drawing/2014/main" id="{4F717786-4628-D877-53AA-F8B2E970B3BD}"/>
                </a:ext>
              </a:extLst>
            </xdr:cNvPr>
            <xdr:cNvGrpSpPr>
              <a:grpSpLocks/>
            </xdr:cNvGrpSpPr>
          </xdr:nvGrpSpPr>
          <xdr:grpSpPr bwMode="auto">
            <a:xfrm>
              <a:off x="5210175" y="5476875"/>
              <a:ext cx="2143125" cy="228600"/>
              <a:chOff x="5076819" y="4305300"/>
              <a:chExt cx="1914526" cy="228600"/>
            </a:xfrm>
          </xdr:grpSpPr>
          <xdr:sp macro="" textlink="">
            <xdr:nvSpPr>
              <xdr:cNvPr id="782346" name="Check Box 10" hidden="1">
                <a:extLst>
                  <a:ext uri="{63B3BB69-23CF-44E3-9099-C40C66FF867C}">
                    <a14:compatExt spid="_x0000_s782346"/>
                  </a:ext>
                  <a:ext uri="{FF2B5EF4-FFF2-40B4-BE49-F238E27FC236}">
                    <a16:creationId xmlns:a16="http://schemas.microsoft.com/office/drawing/2014/main" id="{00000000-0008-0000-0C00-00000A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7" name="Check Box 11" hidden="1">
                <a:extLst>
                  <a:ext uri="{63B3BB69-23CF-44E3-9099-C40C66FF867C}">
                    <a14:compatExt spid="_x0000_s782347"/>
                  </a:ext>
                  <a:ext uri="{FF2B5EF4-FFF2-40B4-BE49-F238E27FC236}">
                    <a16:creationId xmlns:a16="http://schemas.microsoft.com/office/drawing/2014/main" id="{00000000-0008-0000-0C00-00000B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8" name="Check Box 12" hidden="1">
                <a:extLst>
                  <a:ext uri="{63B3BB69-23CF-44E3-9099-C40C66FF867C}">
                    <a14:compatExt spid="_x0000_s782348"/>
                  </a:ext>
                  <a:ext uri="{FF2B5EF4-FFF2-40B4-BE49-F238E27FC236}">
                    <a16:creationId xmlns:a16="http://schemas.microsoft.com/office/drawing/2014/main" id="{00000000-0008-0000-0C00-00000C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20</xdr:row>
          <xdr:rowOff>47625</xdr:rowOff>
        </xdr:from>
        <xdr:to>
          <xdr:col>11</xdr:col>
          <xdr:colOff>628650</xdr:colOff>
          <xdr:row>20</xdr:row>
          <xdr:rowOff>276225</xdr:rowOff>
        </xdr:to>
        <xdr:grpSp>
          <xdr:nvGrpSpPr>
            <xdr:cNvPr id="801391" name="グループ化 8">
              <a:extLst>
                <a:ext uri="{FF2B5EF4-FFF2-40B4-BE49-F238E27FC236}">
                  <a16:creationId xmlns:a16="http://schemas.microsoft.com/office/drawing/2014/main" id="{A2CC29D1-C01B-119A-AEA8-16C22940535B}"/>
                </a:ext>
              </a:extLst>
            </xdr:cNvPr>
            <xdr:cNvGrpSpPr>
              <a:grpSpLocks/>
            </xdr:cNvGrpSpPr>
          </xdr:nvGrpSpPr>
          <xdr:grpSpPr bwMode="auto">
            <a:xfrm>
              <a:off x="5210175" y="5791200"/>
              <a:ext cx="2143125" cy="228600"/>
              <a:chOff x="5076819" y="4305300"/>
              <a:chExt cx="1914526" cy="228600"/>
            </a:xfrm>
          </xdr:grpSpPr>
          <xdr:sp macro="" textlink="">
            <xdr:nvSpPr>
              <xdr:cNvPr id="782349" name="Check Box 13" hidden="1">
                <a:extLst>
                  <a:ext uri="{63B3BB69-23CF-44E3-9099-C40C66FF867C}">
                    <a14:compatExt spid="_x0000_s782349"/>
                  </a:ext>
                  <a:ext uri="{FF2B5EF4-FFF2-40B4-BE49-F238E27FC236}">
                    <a16:creationId xmlns:a16="http://schemas.microsoft.com/office/drawing/2014/main" id="{00000000-0008-0000-0C00-00000D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0" name="Check Box 14" hidden="1">
                <a:extLst>
                  <a:ext uri="{63B3BB69-23CF-44E3-9099-C40C66FF867C}">
                    <a14:compatExt spid="_x0000_s782350"/>
                  </a:ext>
                  <a:ext uri="{FF2B5EF4-FFF2-40B4-BE49-F238E27FC236}">
                    <a16:creationId xmlns:a16="http://schemas.microsoft.com/office/drawing/2014/main" id="{00000000-0008-0000-0C00-00000E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1" name="Check Box 15" hidden="1">
                <a:extLst>
                  <a:ext uri="{63B3BB69-23CF-44E3-9099-C40C66FF867C}">
                    <a14:compatExt spid="_x0000_s782351"/>
                  </a:ext>
                  <a:ext uri="{FF2B5EF4-FFF2-40B4-BE49-F238E27FC236}">
                    <a16:creationId xmlns:a16="http://schemas.microsoft.com/office/drawing/2014/main" id="{00000000-0008-0000-0C00-00000F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21</xdr:row>
          <xdr:rowOff>76200</xdr:rowOff>
        </xdr:from>
        <xdr:to>
          <xdr:col>11</xdr:col>
          <xdr:colOff>628650</xdr:colOff>
          <xdr:row>21</xdr:row>
          <xdr:rowOff>304800</xdr:rowOff>
        </xdr:to>
        <xdr:grpSp>
          <xdr:nvGrpSpPr>
            <xdr:cNvPr id="801392" name="グループ化 9">
              <a:extLst>
                <a:ext uri="{FF2B5EF4-FFF2-40B4-BE49-F238E27FC236}">
                  <a16:creationId xmlns:a16="http://schemas.microsoft.com/office/drawing/2014/main" id="{AF10E220-FFD7-890E-C07E-AC1A48FA0AE1}"/>
                </a:ext>
              </a:extLst>
            </xdr:cNvPr>
            <xdr:cNvGrpSpPr>
              <a:grpSpLocks/>
            </xdr:cNvGrpSpPr>
          </xdr:nvGrpSpPr>
          <xdr:grpSpPr bwMode="auto">
            <a:xfrm>
              <a:off x="5210175" y="6143625"/>
              <a:ext cx="2143125" cy="228600"/>
              <a:chOff x="5076819" y="4305300"/>
              <a:chExt cx="1914526" cy="228600"/>
            </a:xfrm>
          </xdr:grpSpPr>
          <xdr:sp macro="" textlink="">
            <xdr:nvSpPr>
              <xdr:cNvPr id="782352" name="Check Box 16" hidden="1">
                <a:extLst>
                  <a:ext uri="{63B3BB69-23CF-44E3-9099-C40C66FF867C}">
                    <a14:compatExt spid="_x0000_s782352"/>
                  </a:ext>
                  <a:ext uri="{FF2B5EF4-FFF2-40B4-BE49-F238E27FC236}">
                    <a16:creationId xmlns:a16="http://schemas.microsoft.com/office/drawing/2014/main" id="{00000000-0008-0000-0C00-000010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3" name="Check Box 17" hidden="1">
                <a:extLst>
                  <a:ext uri="{63B3BB69-23CF-44E3-9099-C40C66FF867C}">
                    <a14:compatExt spid="_x0000_s782353"/>
                  </a:ext>
                  <a:ext uri="{FF2B5EF4-FFF2-40B4-BE49-F238E27FC236}">
                    <a16:creationId xmlns:a16="http://schemas.microsoft.com/office/drawing/2014/main" id="{00000000-0008-0000-0C00-000011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4" name="Check Box 18" hidden="1">
                <a:extLst>
                  <a:ext uri="{63B3BB69-23CF-44E3-9099-C40C66FF867C}">
                    <a14:compatExt spid="_x0000_s782354"/>
                  </a:ext>
                  <a:ext uri="{FF2B5EF4-FFF2-40B4-BE49-F238E27FC236}">
                    <a16:creationId xmlns:a16="http://schemas.microsoft.com/office/drawing/2014/main" id="{00000000-0008-0000-0C00-000012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22</xdr:row>
          <xdr:rowOff>66675</xdr:rowOff>
        </xdr:from>
        <xdr:to>
          <xdr:col>11</xdr:col>
          <xdr:colOff>628650</xdr:colOff>
          <xdr:row>22</xdr:row>
          <xdr:rowOff>295275</xdr:rowOff>
        </xdr:to>
        <xdr:grpSp>
          <xdr:nvGrpSpPr>
            <xdr:cNvPr id="801393" name="グループ化 10">
              <a:extLst>
                <a:ext uri="{FF2B5EF4-FFF2-40B4-BE49-F238E27FC236}">
                  <a16:creationId xmlns:a16="http://schemas.microsoft.com/office/drawing/2014/main" id="{222B37F3-2DFB-8A7F-8C54-B03DDEB3115A}"/>
                </a:ext>
              </a:extLst>
            </xdr:cNvPr>
            <xdr:cNvGrpSpPr>
              <a:grpSpLocks/>
            </xdr:cNvGrpSpPr>
          </xdr:nvGrpSpPr>
          <xdr:grpSpPr bwMode="auto">
            <a:xfrm>
              <a:off x="5210175" y="6477000"/>
              <a:ext cx="2143125" cy="228600"/>
              <a:chOff x="5076819" y="4305300"/>
              <a:chExt cx="1914526" cy="228600"/>
            </a:xfrm>
          </xdr:grpSpPr>
          <xdr:sp macro="" textlink="">
            <xdr:nvSpPr>
              <xdr:cNvPr id="782355" name="Check Box 19" hidden="1">
                <a:extLst>
                  <a:ext uri="{63B3BB69-23CF-44E3-9099-C40C66FF867C}">
                    <a14:compatExt spid="_x0000_s782355"/>
                  </a:ext>
                  <a:ext uri="{FF2B5EF4-FFF2-40B4-BE49-F238E27FC236}">
                    <a16:creationId xmlns:a16="http://schemas.microsoft.com/office/drawing/2014/main" id="{00000000-0008-0000-0C00-000013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6" name="Check Box 20" hidden="1">
                <a:extLst>
                  <a:ext uri="{63B3BB69-23CF-44E3-9099-C40C66FF867C}">
                    <a14:compatExt spid="_x0000_s782356"/>
                  </a:ext>
                  <a:ext uri="{FF2B5EF4-FFF2-40B4-BE49-F238E27FC236}">
                    <a16:creationId xmlns:a16="http://schemas.microsoft.com/office/drawing/2014/main" id="{00000000-0008-0000-0C00-000014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7" name="Check Box 21" hidden="1">
                <a:extLst>
                  <a:ext uri="{63B3BB69-23CF-44E3-9099-C40C66FF867C}">
                    <a14:compatExt spid="_x0000_s782357"/>
                  </a:ext>
                  <a:ext uri="{FF2B5EF4-FFF2-40B4-BE49-F238E27FC236}">
                    <a16:creationId xmlns:a16="http://schemas.microsoft.com/office/drawing/2014/main" id="{00000000-0008-0000-0C00-000015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23</xdr:row>
          <xdr:rowOff>85725</xdr:rowOff>
        </xdr:from>
        <xdr:to>
          <xdr:col>11</xdr:col>
          <xdr:colOff>628650</xdr:colOff>
          <xdr:row>23</xdr:row>
          <xdr:rowOff>314325</xdr:rowOff>
        </xdr:to>
        <xdr:grpSp>
          <xdr:nvGrpSpPr>
            <xdr:cNvPr id="801394" name="グループ化 11">
              <a:extLst>
                <a:ext uri="{FF2B5EF4-FFF2-40B4-BE49-F238E27FC236}">
                  <a16:creationId xmlns:a16="http://schemas.microsoft.com/office/drawing/2014/main" id="{406AD99C-6C71-8F3F-1DE1-7CA76D1FA8A4}"/>
                </a:ext>
              </a:extLst>
            </xdr:cNvPr>
            <xdr:cNvGrpSpPr>
              <a:grpSpLocks/>
            </xdr:cNvGrpSpPr>
          </xdr:nvGrpSpPr>
          <xdr:grpSpPr bwMode="auto">
            <a:xfrm>
              <a:off x="5210175" y="6838950"/>
              <a:ext cx="2143125" cy="228600"/>
              <a:chOff x="5076819" y="4305300"/>
              <a:chExt cx="1914526" cy="228600"/>
            </a:xfrm>
          </xdr:grpSpPr>
          <xdr:sp macro="" textlink="">
            <xdr:nvSpPr>
              <xdr:cNvPr id="782358" name="Check Box 22" hidden="1">
                <a:extLst>
                  <a:ext uri="{63B3BB69-23CF-44E3-9099-C40C66FF867C}">
                    <a14:compatExt spid="_x0000_s782358"/>
                  </a:ext>
                  <a:ext uri="{FF2B5EF4-FFF2-40B4-BE49-F238E27FC236}">
                    <a16:creationId xmlns:a16="http://schemas.microsoft.com/office/drawing/2014/main" id="{00000000-0008-0000-0C00-000016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9" name="Check Box 23" hidden="1">
                <a:extLst>
                  <a:ext uri="{63B3BB69-23CF-44E3-9099-C40C66FF867C}">
                    <a14:compatExt spid="_x0000_s782359"/>
                  </a:ext>
                  <a:ext uri="{FF2B5EF4-FFF2-40B4-BE49-F238E27FC236}">
                    <a16:creationId xmlns:a16="http://schemas.microsoft.com/office/drawing/2014/main" id="{00000000-0008-0000-0C00-000017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0" name="Check Box 24" hidden="1">
                <a:extLst>
                  <a:ext uri="{63B3BB69-23CF-44E3-9099-C40C66FF867C}">
                    <a14:compatExt spid="_x0000_s782360"/>
                  </a:ext>
                  <a:ext uri="{FF2B5EF4-FFF2-40B4-BE49-F238E27FC236}">
                    <a16:creationId xmlns:a16="http://schemas.microsoft.com/office/drawing/2014/main" id="{00000000-0008-0000-0C00-000018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24</xdr:row>
          <xdr:rowOff>76200</xdr:rowOff>
        </xdr:from>
        <xdr:to>
          <xdr:col>11</xdr:col>
          <xdr:colOff>628650</xdr:colOff>
          <xdr:row>24</xdr:row>
          <xdr:rowOff>304800</xdr:rowOff>
        </xdr:to>
        <xdr:grpSp>
          <xdr:nvGrpSpPr>
            <xdr:cNvPr id="801395" name="グループ化 12">
              <a:extLst>
                <a:ext uri="{FF2B5EF4-FFF2-40B4-BE49-F238E27FC236}">
                  <a16:creationId xmlns:a16="http://schemas.microsoft.com/office/drawing/2014/main" id="{13E82417-A2E2-AF01-01DF-42F2EB31E85E}"/>
                </a:ext>
              </a:extLst>
            </xdr:cNvPr>
            <xdr:cNvGrpSpPr>
              <a:grpSpLocks/>
            </xdr:cNvGrpSpPr>
          </xdr:nvGrpSpPr>
          <xdr:grpSpPr bwMode="auto">
            <a:xfrm>
              <a:off x="5210175" y="7172325"/>
              <a:ext cx="2143125" cy="228600"/>
              <a:chOff x="5076819" y="4305300"/>
              <a:chExt cx="1914526" cy="228600"/>
            </a:xfrm>
          </xdr:grpSpPr>
          <xdr:sp macro="" textlink="">
            <xdr:nvSpPr>
              <xdr:cNvPr id="782361" name="Check Box 25" hidden="1">
                <a:extLst>
                  <a:ext uri="{63B3BB69-23CF-44E3-9099-C40C66FF867C}">
                    <a14:compatExt spid="_x0000_s782361"/>
                  </a:ext>
                  <a:ext uri="{FF2B5EF4-FFF2-40B4-BE49-F238E27FC236}">
                    <a16:creationId xmlns:a16="http://schemas.microsoft.com/office/drawing/2014/main" id="{00000000-0008-0000-0C00-000019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2" name="Check Box 26" hidden="1">
                <a:extLst>
                  <a:ext uri="{63B3BB69-23CF-44E3-9099-C40C66FF867C}">
                    <a14:compatExt spid="_x0000_s782362"/>
                  </a:ext>
                  <a:ext uri="{FF2B5EF4-FFF2-40B4-BE49-F238E27FC236}">
                    <a16:creationId xmlns:a16="http://schemas.microsoft.com/office/drawing/2014/main" id="{00000000-0008-0000-0C00-00001A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3" name="Check Box 27" hidden="1">
                <a:extLst>
                  <a:ext uri="{63B3BB69-23CF-44E3-9099-C40C66FF867C}">
                    <a14:compatExt spid="_x0000_s782363"/>
                  </a:ext>
                  <a:ext uri="{FF2B5EF4-FFF2-40B4-BE49-F238E27FC236}">
                    <a16:creationId xmlns:a16="http://schemas.microsoft.com/office/drawing/2014/main" id="{00000000-0008-0000-0C00-00001B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25</xdr:row>
          <xdr:rowOff>47625</xdr:rowOff>
        </xdr:from>
        <xdr:to>
          <xdr:col>11</xdr:col>
          <xdr:colOff>628650</xdr:colOff>
          <xdr:row>25</xdr:row>
          <xdr:rowOff>276225</xdr:rowOff>
        </xdr:to>
        <xdr:grpSp>
          <xdr:nvGrpSpPr>
            <xdr:cNvPr id="801396" name="グループ化 13">
              <a:extLst>
                <a:ext uri="{FF2B5EF4-FFF2-40B4-BE49-F238E27FC236}">
                  <a16:creationId xmlns:a16="http://schemas.microsoft.com/office/drawing/2014/main" id="{17D15E2D-15BD-4B21-03F6-274D58ED11CD}"/>
                </a:ext>
              </a:extLst>
            </xdr:cNvPr>
            <xdr:cNvGrpSpPr>
              <a:grpSpLocks/>
            </xdr:cNvGrpSpPr>
          </xdr:nvGrpSpPr>
          <xdr:grpSpPr bwMode="auto">
            <a:xfrm>
              <a:off x="5210175" y="7467600"/>
              <a:ext cx="2143125" cy="228600"/>
              <a:chOff x="5076819" y="4305300"/>
              <a:chExt cx="1914526" cy="228600"/>
            </a:xfrm>
          </xdr:grpSpPr>
          <xdr:sp macro="" textlink="">
            <xdr:nvSpPr>
              <xdr:cNvPr id="782364" name="Check Box 28" hidden="1">
                <a:extLst>
                  <a:ext uri="{63B3BB69-23CF-44E3-9099-C40C66FF867C}">
                    <a14:compatExt spid="_x0000_s782364"/>
                  </a:ext>
                  <a:ext uri="{FF2B5EF4-FFF2-40B4-BE49-F238E27FC236}">
                    <a16:creationId xmlns:a16="http://schemas.microsoft.com/office/drawing/2014/main" id="{00000000-0008-0000-0C00-00001C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5" name="Check Box 29" hidden="1">
                <a:extLst>
                  <a:ext uri="{63B3BB69-23CF-44E3-9099-C40C66FF867C}">
                    <a14:compatExt spid="_x0000_s782365"/>
                  </a:ext>
                  <a:ext uri="{FF2B5EF4-FFF2-40B4-BE49-F238E27FC236}">
                    <a16:creationId xmlns:a16="http://schemas.microsoft.com/office/drawing/2014/main" id="{00000000-0008-0000-0C00-00001D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6" name="Check Box 30" hidden="1">
                <a:extLst>
                  <a:ext uri="{63B3BB69-23CF-44E3-9099-C40C66FF867C}">
                    <a14:compatExt spid="_x0000_s782366"/>
                  </a:ext>
                  <a:ext uri="{FF2B5EF4-FFF2-40B4-BE49-F238E27FC236}">
                    <a16:creationId xmlns:a16="http://schemas.microsoft.com/office/drawing/2014/main" id="{00000000-0008-0000-0C00-00001E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26</xdr:row>
          <xdr:rowOff>66675</xdr:rowOff>
        </xdr:from>
        <xdr:to>
          <xdr:col>11</xdr:col>
          <xdr:colOff>628650</xdr:colOff>
          <xdr:row>26</xdr:row>
          <xdr:rowOff>295275</xdr:rowOff>
        </xdr:to>
        <xdr:grpSp>
          <xdr:nvGrpSpPr>
            <xdr:cNvPr id="801397" name="グループ化 14">
              <a:extLst>
                <a:ext uri="{FF2B5EF4-FFF2-40B4-BE49-F238E27FC236}">
                  <a16:creationId xmlns:a16="http://schemas.microsoft.com/office/drawing/2014/main" id="{0B8BCDB7-60F5-A778-26DE-823C1AB69CC3}"/>
                </a:ext>
              </a:extLst>
            </xdr:cNvPr>
            <xdr:cNvGrpSpPr>
              <a:grpSpLocks/>
            </xdr:cNvGrpSpPr>
          </xdr:nvGrpSpPr>
          <xdr:grpSpPr bwMode="auto">
            <a:xfrm>
              <a:off x="5210175" y="7810500"/>
              <a:ext cx="2143125" cy="228600"/>
              <a:chOff x="5076819" y="4305300"/>
              <a:chExt cx="1914526" cy="228600"/>
            </a:xfrm>
          </xdr:grpSpPr>
          <xdr:sp macro="" textlink="">
            <xdr:nvSpPr>
              <xdr:cNvPr id="782367" name="Check Box 31" hidden="1">
                <a:extLst>
                  <a:ext uri="{63B3BB69-23CF-44E3-9099-C40C66FF867C}">
                    <a14:compatExt spid="_x0000_s782367"/>
                  </a:ext>
                  <a:ext uri="{FF2B5EF4-FFF2-40B4-BE49-F238E27FC236}">
                    <a16:creationId xmlns:a16="http://schemas.microsoft.com/office/drawing/2014/main" id="{00000000-0008-0000-0C00-00001F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8" name="Check Box 32" hidden="1">
                <a:extLst>
                  <a:ext uri="{63B3BB69-23CF-44E3-9099-C40C66FF867C}">
                    <a14:compatExt spid="_x0000_s782368"/>
                  </a:ext>
                  <a:ext uri="{FF2B5EF4-FFF2-40B4-BE49-F238E27FC236}">
                    <a16:creationId xmlns:a16="http://schemas.microsoft.com/office/drawing/2014/main" id="{00000000-0008-0000-0C00-000020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9" name="Check Box 33" hidden="1">
                <a:extLst>
                  <a:ext uri="{63B3BB69-23CF-44E3-9099-C40C66FF867C}">
                    <a14:compatExt spid="_x0000_s782369"/>
                  </a:ext>
                  <a:ext uri="{FF2B5EF4-FFF2-40B4-BE49-F238E27FC236}">
                    <a16:creationId xmlns:a16="http://schemas.microsoft.com/office/drawing/2014/main" id="{00000000-0008-0000-0C00-000021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27</xdr:row>
          <xdr:rowOff>95250</xdr:rowOff>
        </xdr:from>
        <xdr:to>
          <xdr:col>11</xdr:col>
          <xdr:colOff>628650</xdr:colOff>
          <xdr:row>28</xdr:row>
          <xdr:rowOff>0</xdr:rowOff>
        </xdr:to>
        <xdr:grpSp>
          <xdr:nvGrpSpPr>
            <xdr:cNvPr id="801398" name="グループ化 15">
              <a:extLst>
                <a:ext uri="{FF2B5EF4-FFF2-40B4-BE49-F238E27FC236}">
                  <a16:creationId xmlns:a16="http://schemas.microsoft.com/office/drawing/2014/main" id="{1390EDAB-D786-3BA1-25A2-A316478E3E89}"/>
                </a:ext>
              </a:extLst>
            </xdr:cNvPr>
            <xdr:cNvGrpSpPr>
              <a:grpSpLocks/>
            </xdr:cNvGrpSpPr>
          </xdr:nvGrpSpPr>
          <xdr:grpSpPr bwMode="auto">
            <a:xfrm>
              <a:off x="5210175" y="8162925"/>
              <a:ext cx="2143125" cy="228600"/>
              <a:chOff x="5076819" y="4305300"/>
              <a:chExt cx="1914526" cy="228600"/>
            </a:xfrm>
          </xdr:grpSpPr>
          <xdr:sp macro="" textlink="">
            <xdr:nvSpPr>
              <xdr:cNvPr id="782370" name="Check Box 34" hidden="1">
                <a:extLst>
                  <a:ext uri="{63B3BB69-23CF-44E3-9099-C40C66FF867C}">
                    <a14:compatExt spid="_x0000_s782370"/>
                  </a:ext>
                  <a:ext uri="{FF2B5EF4-FFF2-40B4-BE49-F238E27FC236}">
                    <a16:creationId xmlns:a16="http://schemas.microsoft.com/office/drawing/2014/main" id="{00000000-0008-0000-0C00-000022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1" name="Check Box 35" hidden="1">
                <a:extLst>
                  <a:ext uri="{63B3BB69-23CF-44E3-9099-C40C66FF867C}">
                    <a14:compatExt spid="_x0000_s782371"/>
                  </a:ext>
                  <a:ext uri="{FF2B5EF4-FFF2-40B4-BE49-F238E27FC236}">
                    <a16:creationId xmlns:a16="http://schemas.microsoft.com/office/drawing/2014/main" id="{00000000-0008-0000-0C00-000023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2" name="Check Box 36" hidden="1">
                <a:extLst>
                  <a:ext uri="{63B3BB69-23CF-44E3-9099-C40C66FF867C}">
                    <a14:compatExt spid="_x0000_s782372"/>
                  </a:ext>
                  <a:ext uri="{FF2B5EF4-FFF2-40B4-BE49-F238E27FC236}">
                    <a16:creationId xmlns:a16="http://schemas.microsoft.com/office/drawing/2014/main" id="{00000000-0008-0000-0C00-000024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28</xdr:row>
          <xdr:rowOff>85725</xdr:rowOff>
        </xdr:from>
        <xdr:to>
          <xdr:col>11</xdr:col>
          <xdr:colOff>628650</xdr:colOff>
          <xdr:row>28</xdr:row>
          <xdr:rowOff>314325</xdr:rowOff>
        </xdr:to>
        <xdr:grpSp>
          <xdr:nvGrpSpPr>
            <xdr:cNvPr id="801399" name="グループ化 17">
              <a:extLst>
                <a:ext uri="{FF2B5EF4-FFF2-40B4-BE49-F238E27FC236}">
                  <a16:creationId xmlns:a16="http://schemas.microsoft.com/office/drawing/2014/main" id="{9C851779-0BFD-8A55-F68D-7BF44A464C2F}"/>
                </a:ext>
              </a:extLst>
            </xdr:cNvPr>
            <xdr:cNvGrpSpPr>
              <a:grpSpLocks/>
            </xdr:cNvGrpSpPr>
          </xdr:nvGrpSpPr>
          <xdr:grpSpPr bwMode="auto">
            <a:xfrm>
              <a:off x="5210175" y="8477250"/>
              <a:ext cx="2143125" cy="228600"/>
              <a:chOff x="5076819" y="4305300"/>
              <a:chExt cx="1914526" cy="228600"/>
            </a:xfrm>
          </xdr:grpSpPr>
          <xdr:sp macro="" textlink="">
            <xdr:nvSpPr>
              <xdr:cNvPr id="782373" name="Check Box 37" hidden="1">
                <a:extLst>
                  <a:ext uri="{63B3BB69-23CF-44E3-9099-C40C66FF867C}">
                    <a14:compatExt spid="_x0000_s782373"/>
                  </a:ext>
                  <a:ext uri="{FF2B5EF4-FFF2-40B4-BE49-F238E27FC236}">
                    <a16:creationId xmlns:a16="http://schemas.microsoft.com/office/drawing/2014/main" id="{00000000-0008-0000-0C00-000025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4" name="Check Box 38" hidden="1">
                <a:extLst>
                  <a:ext uri="{63B3BB69-23CF-44E3-9099-C40C66FF867C}">
                    <a14:compatExt spid="_x0000_s782374"/>
                  </a:ext>
                  <a:ext uri="{FF2B5EF4-FFF2-40B4-BE49-F238E27FC236}">
                    <a16:creationId xmlns:a16="http://schemas.microsoft.com/office/drawing/2014/main" id="{00000000-0008-0000-0C00-000026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5" name="Check Box 39" hidden="1">
                <a:extLst>
                  <a:ext uri="{63B3BB69-23CF-44E3-9099-C40C66FF867C}">
                    <a14:compatExt spid="_x0000_s782375"/>
                  </a:ext>
                  <a:ext uri="{FF2B5EF4-FFF2-40B4-BE49-F238E27FC236}">
                    <a16:creationId xmlns:a16="http://schemas.microsoft.com/office/drawing/2014/main" id="{00000000-0008-0000-0C00-000027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29</xdr:row>
          <xdr:rowOff>85725</xdr:rowOff>
        </xdr:from>
        <xdr:to>
          <xdr:col>11</xdr:col>
          <xdr:colOff>628650</xdr:colOff>
          <xdr:row>29</xdr:row>
          <xdr:rowOff>314325</xdr:rowOff>
        </xdr:to>
        <xdr:grpSp>
          <xdr:nvGrpSpPr>
            <xdr:cNvPr id="801400" name="グループ化 18">
              <a:extLst>
                <a:ext uri="{FF2B5EF4-FFF2-40B4-BE49-F238E27FC236}">
                  <a16:creationId xmlns:a16="http://schemas.microsoft.com/office/drawing/2014/main" id="{56C2013A-6074-25ED-CB41-A8E118B5E9DF}"/>
                </a:ext>
              </a:extLst>
            </xdr:cNvPr>
            <xdr:cNvGrpSpPr>
              <a:grpSpLocks/>
            </xdr:cNvGrpSpPr>
          </xdr:nvGrpSpPr>
          <xdr:grpSpPr bwMode="auto">
            <a:xfrm>
              <a:off x="5210175" y="8801100"/>
              <a:ext cx="2143125" cy="228600"/>
              <a:chOff x="5076819" y="4305300"/>
              <a:chExt cx="1914526" cy="228600"/>
            </a:xfrm>
          </xdr:grpSpPr>
          <xdr:sp macro="" textlink="">
            <xdr:nvSpPr>
              <xdr:cNvPr id="782376" name="Check Box 40" hidden="1">
                <a:extLst>
                  <a:ext uri="{63B3BB69-23CF-44E3-9099-C40C66FF867C}">
                    <a14:compatExt spid="_x0000_s782376"/>
                  </a:ext>
                  <a:ext uri="{FF2B5EF4-FFF2-40B4-BE49-F238E27FC236}">
                    <a16:creationId xmlns:a16="http://schemas.microsoft.com/office/drawing/2014/main" id="{00000000-0008-0000-0C00-000028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7" name="Check Box 41" hidden="1">
                <a:extLst>
                  <a:ext uri="{63B3BB69-23CF-44E3-9099-C40C66FF867C}">
                    <a14:compatExt spid="_x0000_s782377"/>
                  </a:ext>
                  <a:ext uri="{FF2B5EF4-FFF2-40B4-BE49-F238E27FC236}">
                    <a16:creationId xmlns:a16="http://schemas.microsoft.com/office/drawing/2014/main" id="{00000000-0008-0000-0C00-000029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8" name="Check Box 42" hidden="1">
                <a:extLst>
                  <a:ext uri="{63B3BB69-23CF-44E3-9099-C40C66FF867C}">
                    <a14:compatExt spid="_x0000_s782378"/>
                  </a:ext>
                  <a:ext uri="{FF2B5EF4-FFF2-40B4-BE49-F238E27FC236}">
                    <a16:creationId xmlns:a16="http://schemas.microsoft.com/office/drawing/2014/main" id="{00000000-0008-0000-0C00-00002A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30</xdr:row>
          <xdr:rowOff>57150</xdr:rowOff>
        </xdr:from>
        <xdr:to>
          <xdr:col>11</xdr:col>
          <xdr:colOff>628650</xdr:colOff>
          <xdr:row>30</xdr:row>
          <xdr:rowOff>285750</xdr:rowOff>
        </xdr:to>
        <xdr:grpSp>
          <xdr:nvGrpSpPr>
            <xdr:cNvPr id="801401" name="グループ化 20">
              <a:extLst>
                <a:ext uri="{FF2B5EF4-FFF2-40B4-BE49-F238E27FC236}">
                  <a16:creationId xmlns:a16="http://schemas.microsoft.com/office/drawing/2014/main" id="{2162AB61-BAA9-2E96-E627-D9E5742B3CBD}"/>
                </a:ext>
              </a:extLst>
            </xdr:cNvPr>
            <xdr:cNvGrpSpPr>
              <a:grpSpLocks/>
            </xdr:cNvGrpSpPr>
          </xdr:nvGrpSpPr>
          <xdr:grpSpPr bwMode="auto">
            <a:xfrm>
              <a:off x="5210175" y="9115425"/>
              <a:ext cx="2143125" cy="228600"/>
              <a:chOff x="5076819" y="4305300"/>
              <a:chExt cx="1914526" cy="228600"/>
            </a:xfrm>
          </xdr:grpSpPr>
          <xdr:sp macro="" textlink="">
            <xdr:nvSpPr>
              <xdr:cNvPr id="782379" name="Check Box 43" hidden="1">
                <a:extLst>
                  <a:ext uri="{63B3BB69-23CF-44E3-9099-C40C66FF867C}">
                    <a14:compatExt spid="_x0000_s782379"/>
                  </a:ext>
                  <a:ext uri="{FF2B5EF4-FFF2-40B4-BE49-F238E27FC236}">
                    <a16:creationId xmlns:a16="http://schemas.microsoft.com/office/drawing/2014/main" id="{00000000-0008-0000-0C00-00002B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0" name="Check Box 44" hidden="1">
                <a:extLst>
                  <a:ext uri="{63B3BB69-23CF-44E3-9099-C40C66FF867C}">
                    <a14:compatExt spid="_x0000_s782380"/>
                  </a:ext>
                  <a:ext uri="{FF2B5EF4-FFF2-40B4-BE49-F238E27FC236}">
                    <a16:creationId xmlns:a16="http://schemas.microsoft.com/office/drawing/2014/main" id="{00000000-0008-0000-0C00-00002C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1" name="Check Box 45" hidden="1">
                <a:extLst>
                  <a:ext uri="{63B3BB69-23CF-44E3-9099-C40C66FF867C}">
                    <a14:compatExt spid="_x0000_s782381"/>
                  </a:ext>
                  <a:ext uri="{FF2B5EF4-FFF2-40B4-BE49-F238E27FC236}">
                    <a16:creationId xmlns:a16="http://schemas.microsoft.com/office/drawing/2014/main" id="{00000000-0008-0000-0C00-00002D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13</xdr:row>
          <xdr:rowOff>104775</xdr:rowOff>
        </xdr:from>
        <xdr:to>
          <xdr:col>11</xdr:col>
          <xdr:colOff>628650</xdr:colOff>
          <xdr:row>13</xdr:row>
          <xdr:rowOff>333375</xdr:rowOff>
        </xdr:to>
        <xdr:grpSp>
          <xdr:nvGrpSpPr>
            <xdr:cNvPr id="801402" name="グループ化 3">
              <a:extLst>
                <a:ext uri="{FF2B5EF4-FFF2-40B4-BE49-F238E27FC236}">
                  <a16:creationId xmlns:a16="http://schemas.microsoft.com/office/drawing/2014/main" id="{3DF8DAB0-856D-3E68-8D39-4BD13C238B43}"/>
                </a:ext>
              </a:extLst>
            </xdr:cNvPr>
            <xdr:cNvGrpSpPr>
              <a:grpSpLocks/>
            </xdr:cNvGrpSpPr>
          </xdr:nvGrpSpPr>
          <xdr:grpSpPr bwMode="auto">
            <a:xfrm>
              <a:off x="5210175" y="3095625"/>
              <a:ext cx="2143125" cy="228600"/>
              <a:chOff x="5076819" y="4305300"/>
              <a:chExt cx="1914526" cy="228600"/>
            </a:xfrm>
          </xdr:grpSpPr>
          <xdr:sp macro="" textlink="">
            <xdr:nvSpPr>
              <xdr:cNvPr id="782382" name="Check Box 46" hidden="1">
                <a:extLst>
                  <a:ext uri="{63B3BB69-23CF-44E3-9099-C40C66FF867C}">
                    <a14:compatExt spid="_x0000_s782382"/>
                  </a:ext>
                  <a:ext uri="{FF2B5EF4-FFF2-40B4-BE49-F238E27FC236}">
                    <a16:creationId xmlns:a16="http://schemas.microsoft.com/office/drawing/2014/main" id="{00000000-0008-0000-0C00-00002E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3" name="Check Box 47" hidden="1">
                <a:extLst>
                  <a:ext uri="{63B3BB69-23CF-44E3-9099-C40C66FF867C}">
                    <a14:compatExt spid="_x0000_s782383"/>
                  </a:ext>
                  <a:ext uri="{FF2B5EF4-FFF2-40B4-BE49-F238E27FC236}">
                    <a16:creationId xmlns:a16="http://schemas.microsoft.com/office/drawing/2014/main" id="{00000000-0008-0000-0C00-00002F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4" name="Check Box 48" hidden="1">
                <a:extLst>
                  <a:ext uri="{63B3BB69-23CF-44E3-9099-C40C66FF867C}">
                    <a14:compatExt spid="_x0000_s782384"/>
                  </a:ext>
                  <a:ext uri="{FF2B5EF4-FFF2-40B4-BE49-F238E27FC236}">
                    <a16:creationId xmlns:a16="http://schemas.microsoft.com/office/drawing/2014/main" id="{00000000-0008-0000-0C00-000030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14</xdr:row>
          <xdr:rowOff>66675</xdr:rowOff>
        </xdr:from>
        <xdr:to>
          <xdr:col>11</xdr:col>
          <xdr:colOff>628650</xdr:colOff>
          <xdr:row>14</xdr:row>
          <xdr:rowOff>295275</xdr:rowOff>
        </xdr:to>
        <xdr:grpSp>
          <xdr:nvGrpSpPr>
            <xdr:cNvPr id="801403" name="グループ化 3">
              <a:extLst>
                <a:ext uri="{FF2B5EF4-FFF2-40B4-BE49-F238E27FC236}">
                  <a16:creationId xmlns:a16="http://schemas.microsoft.com/office/drawing/2014/main" id="{45A37117-8E77-AE6A-3138-2ADFEC8F46F4}"/>
                </a:ext>
              </a:extLst>
            </xdr:cNvPr>
            <xdr:cNvGrpSpPr>
              <a:grpSpLocks/>
            </xdr:cNvGrpSpPr>
          </xdr:nvGrpSpPr>
          <xdr:grpSpPr bwMode="auto">
            <a:xfrm>
              <a:off x="5210175" y="3524250"/>
              <a:ext cx="2143125" cy="228600"/>
              <a:chOff x="5076819" y="4305300"/>
              <a:chExt cx="1914526" cy="228600"/>
            </a:xfrm>
          </xdr:grpSpPr>
          <xdr:sp macro="" textlink="">
            <xdr:nvSpPr>
              <xdr:cNvPr id="782385" name="Check Box 49" hidden="1">
                <a:extLst>
                  <a:ext uri="{63B3BB69-23CF-44E3-9099-C40C66FF867C}">
                    <a14:compatExt spid="_x0000_s782385"/>
                  </a:ext>
                  <a:ext uri="{FF2B5EF4-FFF2-40B4-BE49-F238E27FC236}">
                    <a16:creationId xmlns:a16="http://schemas.microsoft.com/office/drawing/2014/main" id="{00000000-0008-0000-0C00-000031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6" name="Check Box 50" hidden="1">
                <a:extLst>
                  <a:ext uri="{63B3BB69-23CF-44E3-9099-C40C66FF867C}">
                    <a14:compatExt spid="_x0000_s782386"/>
                  </a:ext>
                  <a:ext uri="{FF2B5EF4-FFF2-40B4-BE49-F238E27FC236}">
                    <a16:creationId xmlns:a16="http://schemas.microsoft.com/office/drawing/2014/main" id="{00000000-0008-0000-0C00-000032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7" name="Check Box 51" hidden="1">
                <a:extLst>
                  <a:ext uri="{63B3BB69-23CF-44E3-9099-C40C66FF867C}">
                    <a14:compatExt spid="_x0000_s782387"/>
                  </a:ext>
                  <a:ext uri="{FF2B5EF4-FFF2-40B4-BE49-F238E27FC236}">
                    <a16:creationId xmlns:a16="http://schemas.microsoft.com/office/drawing/2014/main" id="{00000000-0008-0000-0C00-000033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15</xdr:row>
          <xdr:rowOff>95250</xdr:rowOff>
        </xdr:from>
        <xdr:to>
          <xdr:col>11</xdr:col>
          <xdr:colOff>628650</xdr:colOff>
          <xdr:row>15</xdr:row>
          <xdr:rowOff>323850</xdr:rowOff>
        </xdr:to>
        <xdr:grpSp>
          <xdr:nvGrpSpPr>
            <xdr:cNvPr id="801404" name="グループ化 3">
              <a:extLst>
                <a:ext uri="{FF2B5EF4-FFF2-40B4-BE49-F238E27FC236}">
                  <a16:creationId xmlns:a16="http://schemas.microsoft.com/office/drawing/2014/main" id="{00C8AAF4-055E-CCCC-9370-14EA7A89DAB6}"/>
                </a:ext>
              </a:extLst>
            </xdr:cNvPr>
            <xdr:cNvGrpSpPr>
              <a:grpSpLocks/>
            </xdr:cNvGrpSpPr>
          </xdr:nvGrpSpPr>
          <xdr:grpSpPr bwMode="auto">
            <a:xfrm>
              <a:off x="5210175" y="3895725"/>
              <a:ext cx="2143125" cy="228600"/>
              <a:chOff x="5076819" y="4305300"/>
              <a:chExt cx="1914526" cy="228600"/>
            </a:xfrm>
          </xdr:grpSpPr>
          <xdr:sp macro="" textlink="">
            <xdr:nvSpPr>
              <xdr:cNvPr id="782388" name="Check Box 52" hidden="1">
                <a:extLst>
                  <a:ext uri="{63B3BB69-23CF-44E3-9099-C40C66FF867C}">
                    <a14:compatExt spid="_x0000_s782388"/>
                  </a:ext>
                  <a:ext uri="{FF2B5EF4-FFF2-40B4-BE49-F238E27FC236}">
                    <a16:creationId xmlns:a16="http://schemas.microsoft.com/office/drawing/2014/main" id="{00000000-0008-0000-0C00-000034F00B00}"/>
                  </a:ext>
                </a:extLst>
              </xdr:cNvPr>
              <xdr:cNvSpPr/>
            </xdr:nvSpPr>
            <xdr:spPr bwMode="auto">
              <a:xfrm>
                <a:off x="5076819"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9" name="Check Box 53" hidden="1">
                <a:extLst>
                  <a:ext uri="{63B3BB69-23CF-44E3-9099-C40C66FF867C}">
                    <a14:compatExt spid="_x0000_s782389"/>
                  </a:ext>
                  <a:ext uri="{FF2B5EF4-FFF2-40B4-BE49-F238E27FC236}">
                    <a16:creationId xmlns:a16="http://schemas.microsoft.com/office/drawing/2014/main" id="{00000000-0008-0000-0C00-000035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90" name="Check Box 54" hidden="1">
                <a:extLst>
                  <a:ext uri="{63B3BB69-23CF-44E3-9099-C40C66FF867C}">
                    <a14:compatExt spid="_x0000_s782390"/>
                  </a:ext>
                  <a:ext uri="{FF2B5EF4-FFF2-40B4-BE49-F238E27FC236}">
                    <a16:creationId xmlns:a16="http://schemas.microsoft.com/office/drawing/2014/main" id="{00000000-0008-0000-0C00-000036F00B00}"/>
                  </a:ext>
                </a:extLst>
              </xdr:cNvPr>
              <xdr:cNvSpPr/>
            </xdr:nvSpPr>
            <xdr:spPr bwMode="auto">
              <a:xfrm>
                <a:off x="6715120"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29</xdr:col>
      <xdr:colOff>171450</xdr:colOff>
      <xdr:row>1</xdr:row>
      <xdr:rowOff>76200</xdr:rowOff>
    </xdr:from>
    <xdr:to>
      <xdr:col>36</xdr:col>
      <xdr:colOff>95249</xdr:colOff>
      <xdr:row>2</xdr:row>
      <xdr:rowOff>76200</xdr:rowOff>
    </xdr:to>
    <xdr:sp macro="" textlink="">
      <xdr:nvSpPr>
        <xdr:cNvPr id="2" name="四角形: 角を丸くする 1">
          <a:extLst>
            <a:ext uri="{FF2B5EF4-FFF2-40B4-BE49-F238E27FC236}">
              <a16:creationId xmlns:a16="http://schemas.microsoft.com/office/drawing/2014/main" id="{29C3D6A1-14BD-EC57-6646-94F789E7B603}"/>
            </a:ext>
          </a:extLst>
        </xdr:cNvPr>
        <xdr:cNvSpPr/>
      </xdr:nvSpPr>
      <xdr:spPr bwMode="auto">
        <a:xfrm>
          <a:off x="7143750" y="180975"/>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29</xdr:col>
      <xdr:colOff>171450</xdr:colOff>
      <xdr:row>2</xdr:row>
      <xdr:rowOff>209549</xdr:rowOff>
    </xdr:from>
    <xdr:to>
      <xdr:col>43</xdr:col>
      <xdr:colOff>219075</xdr:colOff>
      <xdr:row>8</xdr:row>
      <xdr:rowOff>200024</xdr:rowOff>
    </xdr:to>
    <xdr:sp macro="" textlink="">
      <xdr:nvSpPr>
        <xdr:cNvPr id="3" name="Text Box 5">
          <a:extLst>
            <a:ext uri="{FF2B5EF4-FFF2-40B4-BE49-F238E27FC236}">
              <a16:creationId xmlns:a16="http://schemas.microsoft.com/office/drawing/2014/main" id="{77FD43F6-7158-0998-18DC-E1B95108EF3A}"/>
            </a:ext>
          </a:extLst>
        </xdr:cNvPr>
        <xdr:cNvSpPr txBox="1">
          <a:spLocks noChangeArrowheads="1"/>
        </xdr:cNvSpPr>
      </xdr:nvSpPr>
      <xdr:spPr bwMode="auto">
        <a:xfrm>
          <a:off x="7143750" y="695324"/>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34</xdr:col>
      <xdr:colOff>169372</xdr:colOff>
      <xdr:row>41</xdr:row>
      <xdr:rowOff>94384</xdr:rowOff>
    </xdr:from>
    <xdr:to>
      <xdr:col>39</xdr:col>
      <xdr:colOff>39007</xdr:colOff>
      <xdr:row>43</xdr:row>
      <xdr:rowOff>44415</xdr:rowOff>
    </xdr:to>
    <xdr:sp macro="" textlink="">
      <xdr:nvSpPr>
        <xdr:cNvPr id="3" name="テキスト ボックス 2">
          <a:extLst>
            <a:ext uri="{FF2B5EF4-FFF2-40B4-BE49-F238E27FC236}">
              <a16:creationId xmlns:a16="http://schemas.microsoft.com/office/drawing/2014/main" id="{10B7D9FA-AEFF-7741-12EB-8FCF5882B601}"/>
            </a:ext>
          </a:extLst>
        </xdr:cNvPr>
        <xdr:cNvSpPr txBox="1"/>
      </xdr:nvSpPr>
      <xdr:spPr>
        <a:xfrm>
          <a:off x="9455727" y="11395364"/>
          <a:ext cx="1337794" cy="536864"/>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p>
      </xdr:txBody>
    </xdr:sp>
    <xdr:clientData/>
  </xdr:twoCellAnchor>
  <xdr:twoCellAnchor>
    <xdr:from>
      <xdr:col>13</xdr:col>
      <xdr:colOff>1</xdr:colOff>
      <xdr:row>1</xdr:row>
      <xdr:rowOff>111529</xdr:rowOff>
    </xdr:from>
    <xdr:to>
      <xdr:col>29</xdr:col>
      <xdr:colOff>211665</xdr:colOff>
      <xdr:row>3</xdr:row>
      <xdr:rowOff>252038</xdr:rowOff>
    </xdr:to>
    <xdr:sp macro="" textlink="">
      <xdr:nvSpPr>
        <xdr:cNvPr id="4" name="テキスト ボックス 3">
          <a:extLst>
            <a:ext uri="{FF2B5EF4-FFF2-40B4-BE49-F238E27FC236}">
              <a16:creationId xmlns:a16="http://schemas.microsoft.com/office/drawing/2014/main" id="{00A3AC31-0481-4A90-32C3-3F39EE898C3A}"/>
            </a:ext>
          </a:extLst>
        </xdr:cNvPr>
        <xdr:cNvSpPr txBox="1"/>
      </xdr:nvSpPr>
      <xdr:spPr>
        <a:xfrm>
          <a:off x="3476626" y="151534"/>
          <a:ext cx="4303568" cy="710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（テナントで入居している場合等、個別の把握が難しい項目は</a:t>
          </a:r>
          <a:endParaRPr kumimoji="1" lang="en-US" altLang="ja-JP" sz="1100"/>
        </a:p>
        <a:p>
          <a:r>
            <a:rPr kumimoji="1" lang="ja-JP" altLang="en-US" sz="1100"/>
            <a:t>　おおよその値、あるいは空欄になっています。）</a:t>
          </a:r>
        </a:p>
      </xdr:txBody>
    </xdr:sp>
    <xdr:clientData/>
  </xdr:twoCellAnchor>
  <xdr:twoCellAnchor>
    <xdr:from>
      <xdr:col>33</xdr:col>
      <xdr:colOff>97155</xdr:colOff>
      <xdr:row>1</xdr:row>
      <xdr:rowOff>149679</xdr:rowOff>
    </xdr:from>
    <xdr:to>
      <xdr:col>51</xdr:col>
      <xdr:colOff>21656</xdr:colOff>
      <xdr:row>4</xdr:row>
      <xdr:rowOff>38678</xdr:rowOff>
    </xdr:to>
    <xdr:sp macro="" textlink="">
      <xdr:nvSpPr>
        <xdr:cNvPr id="5" name="テキスト ボックス 4">
          <a:extLst>
            <a:ext uri="{FF2B5EF4-FFF2-40B4-BE49-F238E27FC236}">
              <a16:creationId xmlns:a16="http://schemas.microsoft.com/office/drawing/2014/main" id="{41831C65-CB3D-FED2-1071-00CCFFA4D585}"/>
            </a:ext>
          </a:extLst>
        </xdr:cNvPr>
        <xdr:cNvSpPr txBox="1"/>
      </xdr:nvSpPr>
      <xdr:spPr>
        <a:xfrm>
          <a:off x="8831036" y="204108"/>
          <a:ext cx="5077527" cy="746249"/>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endParaRPr kumimoji="1" lang="en-US" altLang="ja-JP" sz="1600" b="1"/>
        </a:p>
        <a:p>
          <a:pPr algn="ctr"/>
          <a:r>
            <a:rPr kumimoji="1" lang="ja-JP" altLang="en-US" sz="1600" b="1"/>
            <a:t>（このページには記入できません）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60.xml"/><Relationship Id="rId18" Type="http://schemas.openxmlformats.org/officeDocument/2006/relationships/ctrlProp" Target="../ctrlProps/ctrlProp165.xml"/><Relationship Id="rId26" Type="http://schemas.openxmlformats.org/officeDocument/2006/relationships/ctrlProp" Target="../ctrlProps/ctrlProp173.xml"/><Relationship Id="rId39" Type="http://schemas.openxmlformats.org/officeDocument/2006/relationships/ctrlProp" Target="../ctrlProps/ctrlProp186.xml"/><Relationship Id="rId21" Type="http://schemas.openxmlformats.org/officeDocument/2006/relationships/ctrlProp" Target="../ctrlProps/ctrlProp168.xml"/><Relationship Id="rId34" Type="http://schemas.openxmlformats.org/officeDocument/2006/relationships/ctrlProp" Target="../ctrlProps/ctrlProp181.xml"/><Relationship Id="rId42" Type="http://schemas.openxmlformats.org/officeDocument/2006/relationships/ctrlProp" Target="../ctrlProps/ctrlProp189.xml"/><Relationship Id="rId47" Type="http://schemas.openxmlformats.org/officeDocument/2006/relationships/ctrlProp" Target="../ctrlProps/ctrlProp194.xml"/><Relationship Id="rId50" Type="http://schemas.openxmlformats.org/officeDocument/2006/relationships/ctrlProp" Target="../ctrlProps/ctrlProp197.xml"/><Relationship Id="rId55" Type="http://schemas.openxmlformats.org/officeDocument/2006/relationships/ctrlProp" Target="../ctrlProps/ctrlProp202.xml"/><Relationship Id="rId7"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63.xml"/><Relationship Id="rId29" Type="http://schemas.openxmlformats.org/officeDocument/2006/relationships/ctrlProp" Target="../ctrlProps/ctrlProp176.xml"/><Relationship Id="rId11" Type="http://schemas.openxmlformats.org/officeDocument/2006/relationships/ctrlProp" Target="../ctrlProps/ctrlProp158.xml"/><Relationship Id="rId24" Type="http://schemas.openxmlformats.org/officeDocument/2006/relationships/ctrlProp" Target="../ctrlProps/ctrlProp171.xml"/><Relationship Id="rId32" Type="http://schemas.openxmlformats.org/officeDocument/2006/relationships/ctrlProp" Target="../ctrlProps/ctrlProp179.xml"/><Relationship Id="rId37" Type="http://schemas.openxmlformats.org/officeDocument/2006/relationships/ctrlProp" Target="../ctrlProps/ctrlProp184.xml"/><Relationship Id="rId40" Type="http://schemas.openxmlformats.org/officeDocument/2006/relationships/ctrlProp" Target="../ctrlProps/ctrlProp187.xml"/><Relationship Id="rId45" Type="http://schemas.openxmlformats.org/officeDocument/2006/relationships/ctrlProp" Target="../ctrlProps/ctrlProp192.xml"/><Relationship Id="rId53" Type="http://schemas.openxmlformats.org/officeDocument/2006/relationships/ctrlProp" Target="../ctrlProps/ctrlProp200.xml"/><Relationship Id="rId5" Type="http://schemas.openxmlformats.org/officeDocument/2006/relationships/ctrlProp" Target="../ctrlProps/ctrlProp152.xml"/><Relationship Id="rId19" Type="http://schemas.openxmlformats.org/officeDocument/2006/relationships/ctrlProp" Target="../ctrlProps/ctrlProp166.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 Id="rId30" Type="http://schemas.openxmlformats.org/officeDocument/2006/relationships/ctrlProp" Target="../ctrlProps/ctrlProp177.xml"/><Relationship Id="rId35" Type="http://schemas.openxmlformats.org/officeDocument/2006/relationships/ctrlProp" Target="../ctrlProps/ctrlProp182.xml"/><Relationship Id="rId43" Type="http://schemas.openxmlformats.org/officeDocument/2006/relationships/ctrlProp" Target="../ctrlProps/ctrlProp190.xml"/><Relationship Id="rId48" Type="http://schemas.openxmlformats.org/officeDocument/2006/relationships/ctrlProp" Target="../ctrlProps/ctrlProp195.xml"/><Relationship Id="rId56" Type="http://schemas.openxmlformats.org/officeDocument/2006/relationships/ctrlProp" Target="../ctrlProps/ctrlProp203.xml"/><Relationship Id="rId8" Type="http://schemas.openxmlformats.org/officeDocument/2006/relationships/ctrlProp" Target="../ctrlProps/ctrlProp155.xml"/><Relationship Id="rId51" Type="http://schemas.openxmlformats.org/officeDocument/2006/relationships/ctrlProp" Target="../ctrlProps/ctrlProp198.xml"/><Relationship Id="rId3" Type="http://schemas.openxmlformats.org/officeDocument/2006/relationships/vmlDrawing" Target="../drawings/vmlDrawing6.v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33" Type="http://schemas.openxmlformats.org/officeDocument/2006/relationships/ctrlProp" Target="../ctrlProps/ctrlProp180.xml"/><Relationship Id="rId38" Type="http://schemas.openxmlformats.org/officeDocument/2006/relationships/ctrlProp" Target="../ctrlProps/ctrlProp185.xml"/><Relationship Id="rId46" Type="http://schemas.openxmlformats.org/officeDocument/2006/relationships/ctrlProp" Target="../ctrlProps/ctrlProp193.xml"/><Relationship Id="rId20" Type="http://schemas.openxmlformats.org/officeDocument/2006/relationships/ctrlProp" Target="../ctrlProps/ctrlProp167.xml"/><Relationship Id="rId41" Type="http://schemas.openxmlformats.org/officeDocument/2006/relationships/ctrlProp" Target="../ctrlProps/ctrlProp188.xml"/><Relationship Id="rId54" Type="http://schemas.openxmlformats.org/officeDocument/2006/relationships/ctrlProp" Target="../ctrlProps/ctrlProp201.xml"/><Relationship Id="rId1" Type="http://schemas.openxmlformats.org/officeDocument/2006/relationships/printerSettings" Target="../printerSettings/printerSettings13.bin"/><Relationship Id="rId6" Type="http://schemas.openxmlformats.org/officeDocument/2006/relationships/ctrlProp" Target="../ctrlProps/ctrlProp153.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36" Type="http://schemas.openxmlformats.org/officeDocument/2006/relationships/ctrlProp" Target="../ctrlProps/ctrlProp183.xml"/><Relationship Id="rId49" Type="http://schemas.openxmlformats.org/officeDocument/2006/relationships/ctrlProp" Target="../ctrlProps/ctrlProp196.xml"/><Relationship Id="rId57" Type="http://schemas.openxmlformats.org/officeDocument/2006/relationships/ctrlProp" Target="../ctrlProps/ctrlProp204.xml"/><Relationship Id="rId10" Type="http://schemas.openxmlformats.org/officeDocument/2006/relationships/ctrlProp" Target="../ctrlProps/ctrlProp157.xml"/><Relationship Id="rId31" Type="http://schemas.openxmlformats.org/officeDocument/2006/relationships/ctrlProp" Target="../ctrlProps/ctrlProp178.xml"/><Relationship Id="rId44" Type="http://schemas.openxmlformats.org/officeDocument/2006/relationships/ctrlProp" Target="../ctrlProps/ctrlProp191.xml"/><Relationship Id="rId52" Type="http://schemas.openxmlformats.org/officeDocument/2006/relationships/ctrlProp" Target="../ctrlProps/ctrlProp19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63.xml"/><Relationship Id="rId29" Type="http://schemas.openxmlformats.org/officeDocument/2006/relationships/ctrlProp" Target="../ctrlProps/ctrlProp76.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7" Type="http://schemas.openxmlformats.org/officeDocument/2006/relationships/ctrlProp" Target="../ctrlProps/ctrlProp99.xml"/><Relationship Id="rId2" Type="http://schemas.openxmlformats.org/officeDocument/2006/relationships/drawing" Target="../drawings/drawing4.xml"/><Relationship Id="rId16" Type="http://schemas.openxmlformats.org/officeDocument/2006/relationships/ctrlProp" Target="../ctrlProps/ctrlProp108.xml"/><Relationship Id="rId29" Type="http://schemas.openxmlformats.org/officeDocument/2006/relationships/ctrlProp" Target="../ctrlProps/ctrlProp121.xml"/><Relationship Id="rId1" Type="http://schemas.openxmlformats.org/officeDocument/2006/relationships/printerSettings" Target="../printerSettings/printerSettings4.bin"/><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 Id="rId3" Type="http://schemas.openxmlformats.org/officeDocument/2006/relationships/vmlDrawing" Target="../drawings/vmlDrawing3.v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0" Type="http://schemas.openxmlformats.org/officeDocument/2006/relationships/ctrlProp" Target="../ctrlProps/ctrlProp112.xml"/><Relationship Id="rId41" Type="http://schemas.openxmlformats.org/officeDocument/2006/relationships/ctrlProp" Target="../ctrlProps/ctrlProp13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3" Type="http://schemas.openxmlformats.org/officeDocument/2006/relationships/vmlDrawing" Target="../drawings/vmlDrawing4.vml"/><Relationship Id="rId7" Type="http://schemas.openxmlformats.org/officeDocument/2006/relationships/ctrlProp" Target="../ctrlProps/ctrlProp144.xml"/><Relationship Id="rId12" Type="http://schemas.openxmlformats.org/officeDocument/2006/relationships/ctrlProp" Target="../ctrlProps/ctrlProp14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0" Type="http://schemas.openxmlformats.org/officeDocument/2006/relationships/ctrlProp" Target="../ctrlProps/ctrlProp147.xml"/><Relationship Id="rId4" Type="http://schemas.openxmlformats.org/officeDocument/2006/relationships/ctrlProp" Target="../ctrlProps/ctrlProp141.xml"/><Relationship Id="rId9" Type="http://schemas.openxmlformats.org/officeDocument/2006/relationships/ctrlProp" Target="../ctrlProps/ctrlProp14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5027-C36B-4BD6-A229-CF2ECAD539DF}">
  <sheetPr>
    <pageSetUpPr fitToPage="1"/>
  </sheetPr>
  <dimension ref="A1:I62"/>
  <sheetViews>
    <sheetView showZeros="0" zoomScaleNormal="100" workbookViewId="0">
      <selection activeCell="A2" sqref="A2:I4"/>
    </sheetView>
  </sheetViews>
  <sheetFormatPr defaultRowHeight="13.5"/>
  <cols>
    <col min="1" max="1" width="7" customWidth="1"/>
    <col min="9" max="9" width="21" customWidth="1"/>
  </cols>
  <sheetData>
    <row r="1" spans="1:9" ht="17.25" customHeight="1">
      <c r="H1" s="430"/>
      <c r="I1" s="430"/>
    </row>
    <row r="2" spans="1:9" ht="13.5" customHeight="1">
      <c r="A2" s="431" t="s">
        <v>74</v>
      </c>
      <c r="B2" s="431"/>
      <c r="C2" s="431"/>
      <c r="D2" s="431"/>
      <c r="E2" s="431"/>
      <c r="F2" s="431"/>
      <c r="G2" s="431"/>
      <c r="H2" s="431"/>
      <c r="I2" s="431"/>
    </row>
    <row r="3" spans="1:9" ht="13.5" customHeight="1">
      <c r="A3" s="431"/>
      <c r="B3" s="431"/>
      <c r="C3" s="431"/>
      <c r="D3" s="431"/>
      <c r="E3" s="431"/>
      <c r="F3" s="431"/>
      <c r="G3" s="431"/>
      <c r="H3" s="431"/>
      <c r="I3" s="431"/>
    </row>
    <row r="4" spans="1:9" ht="13.5" customHeight="1">
      <c r="A4" s="431"/>
      <c r="B4" s="431"/>
      <c r="C4" s="431"/>
      <c r="D4" s="431"/>
      <c r="E4" s="431"/>
      <c r="F4" s="431"/>
      <c r="G4" s="431"/>
      <c r="H4" s="431"/>
      <c r="I4" s="431"/>
    </row>
    <row r="5" spans="1:9" ht="13.5" customHeight="1">
      <c r="A5" s="432" t="s">
        <v>349</v>
      </c>
      <c r="B5" s="432"/>
      <c r="C5" s="432"/>
      <c r="D5" s="432"/>
      <c r="E5" s="432"/>
      <c r="F5" s="432"/>
      <c r="G5" s="432"/>
      <c r="H5" s="432"/>
      <c r="I5" s="432"/>
    </row>
    <row r="6" spans="1:9" ht="13.5" customHeight="1">
      <c r="A6" s="432"/>
      <c r="B6" s="432"/>
      <c r="C6" s="432"/>
      <c r="D6" s="432"/>
      <c r="E6" s="432"/>
      <c r="F6" s="432"/>
      <c r="G6" s="432"/>
      <c r="H6" s="432"/>
      <c r="I6" s="432"/>
    </row>
    <row r="7" spans="1:9" s="145" customFormat="1" ht="13.5" customHeight="1">
      <c r="A7" s="433" t="s">
        <v>350</v>
      </c>
      <c r="B7" s="433"/>
      <c r="C7" s="433"/>
      <c r="D7" s="433"/>
      <c r="E7" s="433"/>
      <c r="F7" s="433"/>
      <c r="G7" s="433"/>
      <c r="H7" s="433"/>
      <c r="I7" s="433"/>
    </row>
    <row r="8" spans="1:9" s="145" customFormat="1" ht="13.5" customHeight="1">
      <c r="A8" s="433"/>
      <c r="B8" s="433"/>
      <c r="C8" s="433"/>
      <c r="D8" s="433"/>
      <c r="E8" s="433"/>
      <c r="F8" s="433"/>
      <c r="G8" s="433"/>
      <c r="H8" s="433"/>
      <c r="I8" s="433"/>
    </row>
    <row r="16" spans="1:9">
      <c r="A16" s="434" t="s">
        <v>75</v>
      </c>
      <c r="B16" s="434"/>
      <c r="C16" s="434"/>
      <c r="D16" s="434"/>
      <c r="E16" s="434"/>
      <c r="F16" s="434"/>
      <c r="G16" s="434"/>
      <c r="H16" s="434"/>
      <c r="I16" s="434"/>
    </row>
    <row r="17" spans="1:9">
      <c r="A17" s="434"/>
      <c r="B17" s="434"/>
      <c r="C17" s="434"/>
      <c r="D17" s="434"/>
      <c r="E17" s="434"/>
      <c r="F17" s="434"/>
      <c r="G17" s="434"/>
      <c r="H17" s="434"/>
      <c r="I17" s="434"/>
    </row>
    <row r="18" spans="1:9">
      <c r="A18" s="434"/>
      <c r="B18" s="434"/>
      <c r="C18" s="434"/>
      <c r="D18" s="434"/>
      <c r="E18" s="434"/>
      <c r="F18" s="434"/>
      <c r="G18" s="434"/>
      <c r="H18" s="434"/>
      <c r="I18" s="434"/>
    </row>
    <row r="19" spans="1:9" ht="21">
      <c r="A19" s="146"/>
      <c r="B19" s="146"/>
      <c r="C19" s="146"/>
      <c r="D19" s="146"/>
      <c r="E19" s="146"/>
      <c r="F19" s="146"/>
      <c r="G19" s="146"/>
      <c r="H19" s="146"/>
      <c r="I19" s="146"/>
    </row>
    <row r="20" spans="1:9" ht="21">
      <c r="A20" s="146"/>
      <c r="B20" s="146"/>
      <c r="C20" s="146"/>
      <c r="D20" s="146"/>
      <c r="E20" s="146"/>
      <c r="F20" s="146"/>
      <c r="G20" s="146"/>
      <c r="H20" s="146"/>
      <c r="I20" s="146"/>
    </row>
    <row r="21" spans="1:9" ht="13.5" customHeight="1">
      <c r="A21" s="146"/>
      <c r="B21" s="146"/>
      <c r="C21" s="146"/>
      <c r="D21" s="146"/>
      <c r="E21" s="146"/>
      <c r="F21" s="146"/>
      <c r="G21" s="146"/>
      <c r="H21" s="146"/>
      <c r="I21" s="146"/>
    </row>
    <row r="22" spans="1:9" s="147" customFormat="1" ht="21" customHeight="1">
      <c r="A22" s="435"/>
      <c r="B22" s="436"/>
      <c r="C22" s="436"/>
      <c r="D22" s="436"/>
      <c r="E22" s="436"/>
      <c r="F22" s="436"/>
      <c r="G22" s="436"/>
      <c r="H22" s="436"/>
      <c r="I22" s="436"/>
    </row>
    <row r="23" spans="1:9" s="147" customFormat="1"/>
    <row r="24" spans="1:9" s="147" customFormat="1"/>
    <row r="25" spans="1:9" s="147" customFormat="1" ht="17.100000000000001" customHeight="1"/>
    <row r="26" spans="1:9" s="150" customFormat="1" ht="17.100000000000001" customHeight="1">
      <c r="A26" s="148" t="s">
        <v>231</v>
      </c>
      <c r="B26" s="149" t="s">
        <v>76</v>
      </c>
    </row>
    <row r="27" spans="1:9" s="150" customFormat="1" ht="17.100000000000001" customHeight="1">
      <c r="B27" s="149" t="s">
        <v>78</v>
      </c>
    </row>
    <row r="28" spans="1:9" s="150" customFormat="1" ht="12" customHeight="1">
      <c r="A28" s="149"/>
      <c r="B28" s="149"/>
      <c r="C28" s="149"/>
      <c r="D28" s="149"/>
      <c r="E28" s="149"/>
      <c r="F28" s="149"/>
      <c r="G28" s="149"/>
      <c r="H28" s="149"/>
      <c r="I28" s="149"/>
    </row>
    <row r="29" spans="1:9" s="138" customFormat="1" ht="17.100000000000001" customHeight="1">
      <c r="A29" s="287" t="s">
        <v>231</v>
      </c>
      <c r="B29" s="137" t="s">
        <v>444</v>
      </c>
      <c r="C29" s="137"/>
      <c r="D29" s="137"/>
      <c r="E29" s="137"/>
      <c r="F29" s="137"/>
      <c r="G29" s="137"/>
      <c r="H29" s="137"/>
      <c r="I29" s="137"/>
    </row>
    <row r="30" spans="1:9" s="138" customFormat="1" ht="17.100000000000001" customHeight="1">
      <c r="A30" s="137"/>
      <c r="B30" s="137" t="s">
        <v>307</v>
      </c>
      <c r="C30" s="137"/>
      <c r="D30" s="137"/>
      <c r="E30" s="137"/>
      <c r="F30" s="137"/>
      <c r="G30" s="137"/>
      <c r="H30" s="137"/>
      <c r="I30" s="137"/>
    </row>
    <row r="31" spans="1:9" s="138" customFormat="1" ht="17.100000000000001" customHeight="1">
      <c r="A31" s="137"/>
      <c r="B31" s="141" t="s">
        <v>363</v>
      </c>
      <c r="C31" s="137"/>
      <c r="D31" s="137"/>
      <c r="E31" s="137"/>
      <c r="F31" s="137"/>
      <c r="G31" s="137"/>
      <c r="H31" s="137"/>
      <c r="I31" s="137"/>
    </row>
    <row r="32" spans="1:9" s="138" customFormat="1" ht="12" customHeight="1">
      <c r="A32" s="137"/>
      <c r="B32" s="137"/>
      <c r="C32" s="137"/>
      <c r="D32" s="137"/>
      <c r="E32" s="137"/>
      <c r="F32" s="137"/>
      <c r="G32" s="137"/>
      <c r="H32" s="137"/>
      <c r="I32" s="137"/>
    </row>
    <row r="33" spans="1:9" s="138" customFormat="1" ht="17.100000000000001" customHeight="1">
      <c r="A33" s="139" t="s">
        <v>237</v>
      </c>
      <c r="B33" s="137" t="s">
        <v>232</v>
      </c>
      <c r="C33" s="137"/>
      <c r="D33" s="137"/>
      <c r="E33" s="137"/>
      <c r="F33" s="137"/>
      <c r="G33" s="137"/>
      <c r="H33" s="137"/>
      <c r="I33" s="137"/>
    </row>
    <row r="34" spans="1:9" s="138" customFormat="1" ht="17.100000000000001" customHeight="1">
      <c r="B34" s="140" t="s">
        <v>309</v>
      </c>
      <c r="C34" s="137"/>
      <c r="D34" s="137"/>
      <c r="E34" s="137"/>
      <c r="F34" s="137"/>
      <c r="G34" s="137"/>
      <c r="H34" s="137"/>
      <c r="I34" s="137"/>
    </row>
    <row r="35" spans="1:9" s="138" customFormat="1" ht="12" customHeight="1">
      <c r="A35" s="137"/>
      <c r="B35" s="137"/>
      <c r="C35" s="137"/>
      <c r="D35" s="137"/>
      <c r="E35" s="137"/>
      <c r="F35" s="137"/>
      <c r="G35" s="137"/>
      <c r="H35" s="137"/>
      <c r="I35" s="137"/>
    </row>
    <row r="36" spans="1:9" s="138" customFormat="1" ht="17.100000000000001" customHeight="1">
      <c r="A36" s="139" t="s">
        <v>231</v>
      </c>
      <c r="B36" s="137" t="s">
        <v>362</v>
      </c>
      <c r="C36" s="137"/>
      <c r="D36" s="137"/>
      <c r="E36" s="137"/>
      <c r="F36" s="137"/>
      <c r="G36" s="137"/>
      <c r="H36" s="137"/>
      <c r="I36" s="137"/>
    </row>
    <row r="37" spans="1:9" s="138" customFormat="1" ht="17.100000000000001" customHeight="1">
      <c r="B37" s="141" t="s">
        <v>233</v>
      </c>
      <c r="C37" s="137"/>
      <c r="D37" s="137"/>
      <c r="E37" s="137"/>
      <c r="F37" s="137"/>
      <c r="G37" s="137"/>
      <c r="H37" s="137"/>
      <c r="I37" s="137"/>
    </row>
    <row r="38" spans="1:9" s="138" customFormat="1" ht="13.5" customHeight="1">
      <c r="A38" s="137"/>
      <c r="B38" s="137"/>
      <c r="C38" s="137"/>
      <c r="D38" s="137"/>
      <c r="E38" s="137"/>
      <c r="F38" s="137"/>
      <c r="G38" s="137"/>
      <c r="H38" s="137"/>
      <c r="I38" s="137"/>
    </row>
    <row r="39" spans="1:9" s="138" customFormat="1" ht="24" customHeight="1">
      <c r="A39" s="139" t="s">
        <v>238</v>
      </c>
      <c r="B39" s="426" t="s">
        <v>77</v>
      </c>
      <c r="C39" s="427"/>
      <c r="D39" s="427"/>
      <c r="E39" s="428"/>
      <c r="F39" s="137"/>
      <c r="G39" s="137"/>
      <c r="H39" s="137"/>
      <c r="I39" s="142"/>
    </row>
    <row r="40" spans="1:9" s="138" customFormat="1" ht="9" customHeight="1">
      <c r="A40" s="137"/>
      <c r="C40" s="137"/>
      <c r="D40" s="137"/>
      <c r="E40" s="137"/>
      <c r="F40" s="137"/>
      <c r="G40" s="137"/>
      <c r="H40" s="137"/>
      <c r="I40" s="142"/>
    </row>
    <row r="41" spans="1:9" s="138" customFormat="1" ht="17.100000000000001" customHeight="1">
      <c r="A41" s="137"/>
      <c r="B41" s="137" t="s">
        <v>234</v>
      </c>
      <c r="C41" s="137"/>
      <c r="D41" s="137"/>
      <c r="E41" s="137"/>
      <c r="F41" s="137"/>
      <c r="G41" s="137"/>
      <c r="H41" s="137"/>
      <c r="I41" s="142"/>
    </row>
    <row r="42" spans="1:9" s="138" customFormat="1" ht="17.100000000000001" customHeight="1">
      <c r="A42" s="137"/>
      <c r="B42" s="141" t="s">
        <v>286</v>
      </c>
      <c r="C42" s="137"/>
      <c r="D42" s="137"/>
      <c r="E42" s="137"/>
      <c r="F42" s="137"/>
      <c r="G42" s="137"/>
      <c r="H42" s="137"/>
      <c r="I42" s="142"/>
    </row>
    <row r="43" spans="1:9" s="138" customFormat="1" ht="17.100000000000001" customHeight="1">
      <c r="A43" s="137"/>
      <c r="B43" s="141" t="s">
        <v>310</v>
      </c>
      <c r="C43" s="137"/>
      <c r="D43" s="137"/>
      <c r="E43" s="137"/>
      <c r="F43" s="137"/>
      <c r="G43" s="137"/>
      <c r="H43" s="137"/>
      <c r="I43" s="142"/>
    </row>
    <row r="44" spans="1:9" s="138" customFormat="1" ht="9" customHeight="1">
      <c r="A44" s="137"/>
      <c r="C44" s="137"/>
      <c r="D44" s="137"/>
      <c r="E44" s="137"/>
      <c r="F44" s="137"/>
      <c r="G44" s="137"/>
      <c r="H44" s="137"/>
      <c r="I44" s="142"/>
    </row>
    <row r="45" spans="1:9" s="138" customFormat="1" ht="17.100000000000001" customHeight="1">
      <c r="A45" s="137"/>
      <c r="B45" s="429" t="s">
        <v>235</v>
      </c>
      <c r="C45" s="429"/>
      <c r="D45" s="429"/>
      <c r="E45" s="141" t="s">
        <v>79</v>
      </c>
      <c r="F45" s="137"/>
      <c r="G45" s="137"/>
      <c r="H45" s="137"/>
      <c r="I45" s="142"/>
    </row>
    <row r="46" spans="1:9" s="138" customFormat="1" ht="17.100000000000001" customHeight="1">
      <c r="A46" s="137"/>
      <c r="B46" s="429"/>
      <c r="C46" s="429"/>
      <c r="D46" s="429"/>
      <c r="E46" s="141" t="s">
        <v>239</v>
      </c>
      <c r="F46" s="137"/>
      <c r="G46" s="137"/>
      <c r="H46" s="137"/>
      <c r="I46" s="142"/>
    </row>
    <row r="47" spans="1:9" s="138" customFormat="1" ht="13.5" customHeight="1">
      <c r="A47" s="137"/>
      <c r="B47" s="137"/>
      <c r="C47" s="137"/>
      <c r="D47" s="137"/>
      <c r="E47" s="137"/>
      <c r="F47" s="137"/>
      <c r="G47" s="137"/>
      <c r="H47" s="137"/>
      <c r="I47" s="142"/>
    </row>
    <row r="48" spans="1:9" s="136" customFormat="1" ht="13.5" customHeight="1"/>
    <row r="49" spans="1:9" s="138" customFormat="1" ht="17.100000000000001" customHeight="1">
      <c r="A49" s="137"/>
      <c r="B49" s="137"/>
      <c r="C49" s="137" t="s">
        <v>361</v>
      </c>
      <c r="D49" s="137"/>
      <c r="E49" s="137"/>
      <c r="F49" s="137"/>
      <c r="G49" s="137"/>
      <c r="H49" s="137"/>
      <c r="I49" s="142"/>
    </row>
    <row r="50" spans="1:9" s="138" customFormat="1" ht="17.100000000000001" customHeight="1">
      <c r="A50" s="137"/>
      <c r="B50" s="137"/>
      <c r="C50" s="137"/>
      <c r="D50" s="137"/>
      <c r="E50" s="137"/>
      <c r="F50" s="137"/>
      <c r="G50" s="137"/>
      <c r="H50" s="137"/>
      <c r="I50" s="142"/>
    </row>
    <row r="51" spans="1:9" s="138" customFormat="1" ht="16.5" customHeight="1">
      <c r="A51" s="139" t="s">
        <v>442</v>
      </c>
      <c r="B51" s="140" t="s">
        <v>443</v>
      </c>
      <c r="C51" s="137"/>
      <c r="D51" s="137"/>
      <c r="E51" s="137"/>
      <c r="F51" s="137"/>
      <c r="G51" s="137"/>
      <c r="H51" s="137"/>
      <c r="I51" s="142"/>
    </row>
    <row r="52" spans="1:9" s="11" customFormat="1" ht="28.5" customHeight="1">
      <c r="C52" s="10"/>
      <c r="D52" s="10"/>
      <c r="E52" s="10"/>
      <c r="F52" s="10"/>
      <c r="G52" s="10"/>
      <c r="H52" s="10"/>
      <c r="I52" s="10"/>
    </row>
    <row r="53" spans="1:9" s="136" customFormat="1" ht="17.25">
      <c r="A53" s="143" t="s">
        <v>240</v>
      </c>
      <c r="B53" s="144" t="s">
        <v>236</v>
      </c>
    </row>
    <row r="54" spans="1:9" s="136" customFormat="1" ht="17.25">
      <c r="A54" s="143"/>
      <c r="B54" s="144" t="s">
        <v>445</v>
      </c>
    </row>
    <row r="55" spans="1:9" s="136" customFormat="1" ht="17.25">
      <c r="A55" s="143"/>
      <c r="B55" s="144"/>
    </row>
    <row r="56" spans="1:9" s="136" customFormat="1"/>
    <row r="57" spans="1:9" s="136" customFormat="1"/>
    <row r="58" spans="1:9" s="136" customFormat="1"/>
    <row r="59" spans="1:9" s="136" customFormat="1"/>
    <row r="60" spans="1:9" s="136" customFormat="1"/>
    <row r="61" spans="1:9" s="136" customFormat="1"/>
    <row r="62" spans="1:9" s="136" customFormat="1"/>
  </sheetData>
  <mergeCells count="8">
    <mergeCell ref="B39:E39"/>
    <mergeCell ref="B45:D46"/>
    <mergeCell ref="H1:I1"/>
    <mergeCell ref="A2:I4"/>
    <mergeCell ref="A5:I6"/>
    <mergeCell ref="A7:I8"/>
    <mergeCell ref="A16:I18"/>
    <mergeCell ref="A22:I22"/>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2026.03.31新T</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48C8-2B4D-46E9-8C49-79D1C478E3E9}">
  <sheetPr>
    <pageSetUpPr fitToPage="1"/>
  </sheetPr>
  <dimension ref="A1:Q29"/>
  <sheetViews>
    <sheetView zoomScaleNormal="100" workbookViewId="0">
      <selection activeCell="F10" sqref="F10"/>
    </sheetView>
  </sheetViews>
  <sheetFormatPr defaultRowHeight="13.5"/>
  <cols>
    <col min="1" max="1" width="2.75" style="3" customWidth="1"/>
    <col min="2" max="4" width="3.125" style="3" customWidth="1"/>
    <col min="5" max="5" width="27.75" style="4" customWidth="1"/>
    <col min="6" max="6" width="15.5" style="3" customWidth="1"/>
    <col min="7" max="7" width="2.375" style="3" customWidth="1"/>
    <col min="8" max="8" width="14.875" style="3" customWidth="1"/>
    <col min="9" max="9" width="2.375" style="3" customWidth="1"/>
    <col min="10" max="10" width="15" style="3" customWidth="1"/>
    <col min="11" max="11" width="2.375" style="3" customWidth="1"/>
    <col min="12" max="16384" width="9" style="3"/>
  </cols>
  <sheetData>
    <row r="1" spans="1:11" ht="18" customHeight="1">
      <c r="A1" s="1" t="s">
        <v>3</v>
      </c>
      <c r="B1" s="1"/>
      <c r="J1" s="727">
        <f>表1!AA1</f>
        <v>0</v>
      </c>
      <c r="K1" s="729"/>
    </row>
    <row r="2" spans="1:11" ht="15.95" customHeight="1">
      <c r="J2" s="730"/>
      <c r="K2" s="732"/>
    </row>
    <row r="3" spans="1:11" ht="15.95" customHeight="1">
      <c r="B3" s="2" t="s">
        <v>255</v>
      </c>
      <c r="C3" s="2" t="s">
        <v>502</v>
      </c>
    </row>
    <row r="4" spans="1:11" ht="15.95" customHeight="1">
      <c r="B4" s="8"/>
      <c r="C4" s="59" t="s">
        <v>226</v>
      </c>
      <c r="D4" s="8"/>
      <c r="E4" s="8"/>
    </row>
    <row r="5" spans="1:11" ht="15.95" customHeight="1"/>
    <row r="6" spans="1:11" ht="15.95" customHeight="1"/>
    <row r="7" spans="1:11" ht="18" customHeight="1">
      <c r="C7" s="908"/>
      <c r="D7" s="909"/>
      <c r="E7" s="910"/>
      <c r="F7" s="795" t="s">
        <v>241</v>
      </c>
      <c r="G7" s="796"/>
      <c r="H7" s="795" t="s">
        <v>242</v>
      </c>
      <c r="I7" s="796"/>
      <c r="J7" s="917" t="s">
        <v>243</v>
      </c>
      <c r="K7" s="917"/>
    </row>
    <row r="8" spans="1:11" ht="18" customHeight="1">
      <c r="C8" s="911"/>
      <c r="D8" s="912"/>
      <c r="E8" s="913"/>
      <c r="F8" s="797"/>
      <c r="G8" s="798"/>
      <c r="H8" s="797"/>
      <c r="I8" s="798"/>
      <c r="J8" s="918"/>
      <c r="K8" s="918"/>
    </row>
    <row r="9" spans="1:11" ht="23.1" customHeight="1" thickBot="1">
      <c r="C9" s="914"/>
      <c r="D9" s="915"/>
      <c r="E9" s="916"/>
      <c r="F9" s="919" t="s">
        <v>244</v>
      </c>
      <c r="G9" s="920"/>
      <c r="H9" s="919" t="s">
        <v>245</v>
      </c>
      <c r="I9" s="920"/>
      <c r="J9" s="921" t="s">
        <v>246</v>
      </c>
      <c r="K9" s="922"/>
    </row>
    <row r="10" spans="1:11" ht="30" customHeight="1" thickTop="1">
      <c r="C10" s="669" t="s">
        <v>65</v>
      </c>
      <c r="D10" s="924" t="s">
        <v>345</v>
      </c>
      <c r="E10" s="177" t="s">
        <v>40</v>
      </c>
      <c r="F10" s="384"/>
      <c r="G10" s="32" t="s">
        <v>34</v>
      </c>
      <c r="H10" s="384"/>
      <c r="I10" s="32" t="s">
        <v>34</v>
      </c>
      <c r="J10" s="365" t="str">
        <f t="shared" ref="J10:J23" si="0">IF(F10=0,"",H10/F10*100)</f>
        <v/>
      </c>
      <c r="K10" s="32" t="s">
        <v>159</v>
      </c>
    </row>
    <row r="11" spans="1:11" ht="30" customHeight="1">
      <c r="C11" s="564"/>
      <c r="D11" s="925"/>
      <c r="E11" s="178" t="s">
        <v>352</v>
      </c>
      <c r="F11" s="356"/>
      <c r="G11" s="29" t="s">
        <v>34</v>
      </c>
      <c r="H11" s="356"/>
      <c r="I11" s="29" t="s">
        <v>34</v>
      </c>
      <c r="J11" s="358" t="str">
        <f t="shared" si="0"/>
        <v/>
      </c>
      <c r="K11" s="29" t="s">
        <v>151</v>
      </c>
    </row>
    <row r="12" spans="1:11" ht="30" customHeight="1">
      <c r="C12" s="564"/>
      <c r="D12" s="925"/>
      <c r="E12" s="178" t="s">
        <v>18</v>
      </c>
      <c r="F12" s="356"/>
      <c r="G12" s="29" t="s">
        <v>34</v>
      </c>
      <c r="H12" s="356"/>
      <c r="I12" s="29" t="s">
        <v>34</v>
      </c>
      <c r="J12" s="358" t="str">
        <f>IF(F12=0,"",H12/F12*100)</f>
        <v/>
      </c>
      <c r="K12" s="29" t="s">
        <v>151</v>
      </c>
    </row>
    <row r="13" spans="1:11" ht="30" customHeight="1">
      <c r="C13" s="564"/>
      <c r="D13" s="925"/>
      <c r="E13" s="178" t="s">
        <v>170</v>
      </c>
      <c r="F13" s="356"/>
      <c r="G13" s="29" t="s">
        <v>34</v>
      </c>
      <c r="H13" s="356"/>
      <c r="I13" s="29" t="s">
        <v>34</v>
      </c>
      <c r="J13" s="358" t="str">
        <f t="shared" si="0"/>
        <v/>
      </c>
      <c r="K13" s="29" t="s">
        <v>151</v>
      </c>
    </row>
    <row r="14" spans="1:11" ht="30" customHeight="1">
      <c r="C14" s="564"/>
      <c r="D14" s="925"/>
      <c r="E14" s="178" t="s">
        <v>4</v>
      </c>
      <c r="F14" s="356"/>
      <c r="G14" s="29" t="s">
        <v>34</v>
      </c>
      <c r="H14" s="356"/>
      <c r="I14" s="29" t="s">
        <v>34</v>
      </c>
      <c r="J14" s="358" t="str">
        <f t="shared" si="0"/>
        <v/>
      </c>
      <c r="K14" s="29" t="s">
        <v>151</v>
      </c>
    </row>
    <row r="15" spans="1:11" ht="30" customHeight="1">
      <c r="C15" s="564"/>
      <c r="D15" s="926"/>
      <c r="E15" s="273" t="s">
        <v>366</v>
      </c>
      <c r="F15" s="356"/>
      <c r="G15" s="29" t="s">
        <v>34</v>
      </c>
      <c r="H15" s="356"/>
      <c r="I15" s="29" t="s">
        <v>34</v>
      </c>
      <c r="J15" s="358" t="str">
        <f>IF(F15=0,"",H15/F15*100)</f>
        <v/>
      </c>
      <c r="K15" s="29" t="s">
        <v>151</v>
      </c>
    </row>
    <row r="16" spans="1:11" ht="30" customHeight="1" thickBot="1">
      <c r="C16" s="891"/>
      <c r="D16" s="460" t="s">
        <v>21</v>
      </c>
      <c r="E16" s="462"/>
      <c r="F16" s="395">
        <f>SUM(F10:F15)</f>
        <v>0</v>
      </c>
      <c r="G16" s="40" t="s">
        <v>34</v>
      </c>
      <c r="H16" s="395">
        <f>SUM(H10:H15)</f>
        <v>0</v>
      </c>
      <c r="I16" s="40" t="s">
        <v>34</v>
      </c>
      <c r="J16" s="363" t="str">
        <f t="shared" si="0"/>
        <v/>
      </c>
      <c r="K16" s="40" t="s">
        <v>151</v>
      </c>
    </row>
    <row r="17" spans="3:17" ht="30" customHeight="1" thickTop="1">
      <c r="C17" s="669" t="s">
        <v>66</v>
      </c>
      <c r="D17" s="924" t="s">
        <v>345</v>
      </c>
      <c r="E17" s="177" t="s">
        <v>40</v>
      </c>
      <c r="F17" s="384"/>
      <c r="G17" s="32" t="s">
        <v>34</v>
      </c>
      <c r="H17" s="384"/>
      <c r="I17" s="32" t="s">
        <v>34</v>
      </c>
      <c r="J17" s="365" t="str">
        <f t="shared" si="0"/>
        <v/>
      </c>
      <c r="K17" s="32" t="s">
        <v>151</v>
      </c>
    </row>
    <row r="18" spans="3:17" ht="30" customHeight="1">
      <c r="C18" s="564"/>
      <c r="D18" s="925"/>
      <c r="E18" s="178" t="s">
        <v>352</v>
      </c>
      <c r="F18" s="356"/>
      <c r="G18" s="29" t="s">
        <v>34</v>
      </c>
      <c r="H18" s="356"/>
      <c r="I18" s="29" t="s">
        <v>34</v>
      </c>
      <c r="J18" s="358" t="str">
        <f>IF(F18=0,"",H18/F18*100)</f>
        <v/>
      </c>
      <c r="K18" s="29" t="s">
        <v>151</v>
      </c>
    </row>
    <row r="19" spans="3:17" ht="30" customHeight="1">
      <c r="C19" s="564"/>
      <c r="D19" s="925"/>
      <c r="E19" s="178" t="s">
        <v>18</v>
      </c>
      <c r="F19" s="356"/>
      <c r="G19" s="29" t="s">
        <v>34</v>
      </c>
      <c r="H19" s="356"/>
      <c r="I19" s="29" t="s">
        <v>34</v>
      </c>
      <c r="J19" s="358" t="str">
        <f t="shared" si="0"/>
        <v/>
      </c>
      <c r="K19" s="29" t="s">
        <v>151</v>
      </c>
    </row>
    <row r="20" spans="3:17" ht="30" customHeight="1">
      <c r="C20" s="564"/>
      <c r="D20" s="925"/>
      <c r="E20" s="178" t="s">
        <v>170</v>
      </c>
      <c r="F20" s="356"/>
      <c r="G20" s="29" t="s">
        <v>34</v>
      </c>
      <c r="H20" s="356"/>
      <c r="I20" s="29" t="s">
        <v>34</v>
      </c>
      <c r="J20" s="358" t="str">
        <f t="shared" si="0"/>
        <v/>
      </c>
      <c r="K20" s="29" t="s">
        <v>151</v>
      </c>
    </row>
    <row r="21" spans="3:17" ht="30" customHeight="1">
      <c r="C21" s="564"/>
      <c r="D21" s="925"/>
      <c r="E21" s="178" t="s">
        <v>4</v>
      </c>
      <c r="F21" s="356"/>
      <c r="G21" s="29" t="s">
        <v>34</v>
      </c>
      <c r="H21" s="356"/>
      <c r="I21" s="29" t="s">
        <v>34</v>
      </c>
      <c r="J21" s="358" t="str">
        <f t="shared" si="0"/>
        <v/>
      </c>
      <c r="K21" s="29" t="s">
        <v>151</v>
      </c>
    </row>
    <row r="22" spans="3:17" ht="30" customHeight="1">
      <c r="C22" s="564"/>
      <c r="D22" s="926"/>
      <c r="E22" s="273" t="s">
        <v>366</v>
      </c>
      <c r="F22" s="356"/>
      <c r="G22" s="29" t="s">
        <v>34</v>
      </c>
      <c r="H22" s="356"/>
      <c r="I22" s="29" t="s">
        <v>34</v>
      </c>
      <c r="J22" s="358" t="str">
        <f t="shared" si="0"/>
        <v/>
      </c>
      <c r="K22" s="29" t="s">
        <v>151</v>
      </c>
    </row>
    <row r="23" spans="3:17" ht="30" customHeight="1">
      <c r="C23" s="668"/>
      <c r="D23" s="923" t="s">
        <v>21</v>
      </c>
      <c r="E23" s="666"/>
      <c r="F23" s="396">
        <f>SUM(F17:F22)</f>
        <v>0</v>
      </c>
      <c r="G23" s="34" t="s">
        <v>34</v>
      </c>
      <c r="H23" s="397">
        <f>SUM(H17:H22)</f>
        <v>0</v>
      </c>
      <c r="I23" s="34" t="s">
        <v>34</v>
      </c>
      <c r="J23" s="364" t="str">
        <f t="shared" si="0"/>
        <v/>
      </c>
      <c r="K23" s="34" t="s">
        <v>151</v>
      </c>
    </row>
    <row r="24" spans="3:17" ht="9" customHeight="1">
      <c r="C24" s="2"/>
      <c r="D24" s="2"/>
      <c r="F24" s="2"/>
      <c r="G24" s="2"/>
      <c r="H24" s="2"/>
      <c r="I24" s="2"/>
      <c r="J24" s="2"/>
    </row>
    <row r="25" spans="3:17" ht="16.5" customHeight="1">
      <c r="C25" s="340" t="s">
        <v>454</v>
      </c>
      <c r="D25" s="340" t="s">
        <v>464</v>
      </c>
      <c r="E25" s="340"/>
      <c r="F25" s="340"/>
      <c r="G25" s="340"/>
      <c r="H25" s="340"/>
      <c r="I25" s="340"/>
      <c r="J25" s="340"/>
      <c r="K25" s="20"/>
      <c r="L25" s="20"/>
      <c r="M25" s="20"/>
      <c r="N25" s="20"/>
      <c r="O25" s="20"/>
      <c r="P25" s="20"/>
      <c r="Q25" s="20"/>
    </row>
    <row r="26" spans="3:17" ht="16.5" customHeight="1">
      <c r="C26" s="286"/>
      <c r="D26" s="927" t="s">
        <v>465</v>
      </c>
      <c r="E26" s="928"/>
      <c r="F26" s="928"/>
      <c r="G26" s="928"/>
      <c r="H26" s="928"/>
      <c r="I26" s="928"/>
      <c r="J26" s="928"/>
      <c r="K26" s="20"/>
      <c r="L26" s="20"/>
      <c r="M26" s="20"/>
      <c r="N26" s="20"/>
      <c r="O26" s="20"/>
      <c r="P26" s="20"/>
      <c r="Q26" s="20"/>
    </row>
    <row r="27" spans="3:17" s="38" customFormat="1" ht="16.5" customHeight="1">
      <c r="C27" s="55" t="s">
        <v>457</v>
      </c>
      <c r="D27" s="55" t="s">
        <v>466</v>
      </c>
      <c r="E27" s="55"/>
      <c r="F27" s="55"/>
      <c r="G27" s="55"/>
      <c r="H27" s="55"/>
      <c r="I27" s="55"/>
      <c r="J27" s="55"/>
    </row>
    <row r="28" spans="3:17" ht="16.5" customHeight="1">
      <c r="C28" s="55" t="s">
        <v>460</v>
      </c>
      <c r="D28" s="55" t="s">
        <v>467</v>
      </c>
      <c r="E28" s="55"/>
      <c r="F28" s="55"/>
      <c r="G28" s="55"/>
      <c r="H28" s="55"/>
      <c r="I28" s="55"/>
      <c r="J28" s="55"/>
    </row>
    <row r="29" spans="3:17">
      <c r="C29" s="25"/>
    </row>
  </sheetData>
  <protectedRanges>
    <protectedRange sqref="H10:H23" name="範囲2_1"/>
    <protectedRange sqref="F10:F23" name="範囲1_1"/>
  </protectedRanges>
  <mergeCells count="15">
    <mergeCell ref="C17:C23"/>
    <mergeCell ref="D23:E23"/>
    <mergeCell ref="D10:D15"/>
    <mergeCell ref="D17:D22"/>
    <mergeCell ref="D26:J26"/>
    <mergeCell ref="J1:K2"/>
    <mergeCell ref="C7:E9"/>
    <mergeCell ref="F7:G8"/>
    <mergeCell ref="H7:I8"/>
    <mergeCell ref="C10:C16"/>
    <mergeCell ref="D16:E16"/>
    <mergeCell ref="J7:K8"/>
    <mergeCell ref="F9:G9"/>
    <mergeCell ref="H9:I9"/>
    <mergeCell ref="J9:K9"/>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2026.03.31新T&amp;C-9-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9B80-0933-47D0-A67F-4056C344A09B}">
  <dimension ref="A1:K51"/>
  <sheetViews>
    <sheetView zoomScaleNormal="100" workbookViewId="0">
      <selection activeCell="F27" sqref="F27"/>
    </sheetView>
  </sheetViews>
  <sheetFormatPr defaultRowHeight="13.5"/>
  <cols>
    <col min="1" max="1" width="1.375" style="3" customWidth="1"/>
    <col min="2" max="2" width="2.75" style="3" customWidth="1"/>
    <col min="3" max="3" width="7.125" style="3" customWidth="1"/>
    <col min="4" max="4" width="2.875" style="61" customWidth="1"/>
    <col min="5" max="5" width="35.125" style="3" customWidth="1"/>
    <col min="6" max="6" width="14.375" style="3" customWidth="1"/>
    <col min="7" max="7" width="2.25" style="3" customWidth="1"/>
    <col min="8" max="8" width="15" style="3" customWidth="1"/>
    <col min="9" max="9" width="2.25" style="3" customWidth="1"/>
    <col min="10" max="10" width="14.25" style="3" customWidth="1"/>
    <col min="11" max="12" width="2.375" style="3" customWidth="1"/>
    <col min="13" max="16384" width="9" style="3"/>
  </cols>
  <sheetData>
    <row r="1" spans="1:11" ht="18" customHeight="1">
      <c r="A1" s="1" t="s">
        <v>5</v>
      </c>
      <c r="E1" s="4"/>
      <c r="J1" s="727">
        <f>表1!AA1</f>
        <v>0</v>
      </c>
      <c r="K1" s="729"/>
    </row>
    <row r="2" spans="1:11" ht="11.25" customHeight="1">
      <c r="A2" s="1"/>
      <c r="E2" s="4"/>
      <c r="J2" s="730"/>
      <c r="K2" s="732"/>
    </row>
    <row r="3" spans="1:11" ht="9" customHeight="1">
      <c r="E3" s="4"/>
    </row>
    <row r="4" spans="1:11" ht="15.95" customHeight="1">
      <c r="B4" s="2" t="s">
        <v>255</v>
      </c>
      <c r="C4" s="2" t="s">
        <v>545</v>
      </c>
      <c r="E4" s="4"/>
    </row>
    <row r="5" spans="1:11" ht="15" customHeight="1">
      <c r="C5" s="59" t="s">
        <v>399</v>
      </c>
      <c r="D5" s="181"/>
      <c r="E5" s="4"/>
    </row>
    <row r="6" spans="1:11" ht="4.5" customHeight="1">
      <c r="E6" s="4"/>
    </row>
    <row r="7" spans="1:11" ht="15.95" customHeight="1">
      <c r="B7" s="2" t="s">
        <v>255</v>
      </c>
      <c r="C7" s="152" t="s">
        <v>256</v>
      </c>
      <c r="E7" s="4"/>
    </row>
    <row r="8" spans="1:11" ht="15.95" customHeight="1">
      <c r="C8" s="2" t="s">
        <v>555</v>
      </c>
      <c r="E8" s="4"/>
    </row>
    <row r="9" spans="1:11" ht="15" customHeight="1">
      <c r="C9" s="59" t="s">
        <v>403</v>
      </c>
      <c r="D9" s="181"/>
    </row>
    <row r="10" spans="1:11" ht="3" customHeight="1">
      <c r="C10" s="8"/>
      <c r="D10" s="181"/>
    </row>
    <row r="11" spans="1:11" ht="15.95" customHeight="1">
      <c r="C11" s="12" t="s">
        <v>257</v>
      </c>
      <c r="F11" s="12"/>
      <c r="G11" s="12"/>
      <c r="H11" s="12"/>
      <c r="I11" s="12"/>
      <c r="J11" s="12"/>
    </row>
    <row r="12" spans="1:11" ht="13.5" customHeight="1">
      <c r="C12" s="151" t="s">
        <v>400</v>
      </c>
      <c r="D12" s="186"/>
      <c r="E12" s="2"/>
      <c r="F12" s="12"/>
      <c r="G12" s="12"/>
      <c r="H12" s="12"/>
      <c r="I12" s="12"/>
      <c r="J12" s="12"/>
    </row>
    <row r="13" spans="1:11" ht="13.5" customHeight="1">
      <c r="C13" s="151" t="s">
        <v>401</v>
      </c>
      <c r="D13" s="186"/>
      <c r="E13" s="2"/>
    </row>
    <row r="14" spans="1:11" ht="13.5" customHeight="1">
      <c r="C14" s="151" t="s">
        <v>402</v>
      </c>
      <c r="D14" s="186"/>
      <c r="E14" s="2"/>
    </row>
    <row r="15" spans="1:11" ht="8.25" customHeight="1">
      <c r="C15" s="2"/>
      <c r="D15" s="186"/>
      <c r="E15" s="2"/>
    </row>
    <row r="16" spans="1:11" ht="15.95" customHeight="1">
      <c r="B16" s="2" t="s">
        <v>255</v>
      </c>
      <c r="C16" s="2" t="s">
        <v>546</v>
      </c>
      <c r="D16" s="186"/>
      <c r="E16" s="2"/>
    </row>
    <row r="17" spans="2:11" ht="15.95" customHeight="1">
      <c r="C17" s="2" t="s">
        <v>258</v>
      </c>
      <c r="D17" s="186"/>
      <c r="E17" s="2"/>
    </row>
    <row r="18" spans="2:11" ht="15" customHeight="1">
      <c r="C18" s="59" t="s">
        <v>404</v>
      </c>
      <c r="D18" s="181"/>
      <c r="E18" s="8"/>
      <c r="F18" s="8"/>
      <c r="G18" s="8"/>
      <c r="H18" s="8"/>
      <c r="I18" s="8"/>
      <c r="J18" s="8"/>
      <c r="K18" s="8"/>
    </row>
    <row r="19" spans="2:11" ht="2.25" customHeight="1">
      <c r="C19" s="8"/>
      <c r="D19" s="181"/>
      <c r="E19" s="2"/>
    </row>
    <row r="20" spans="2:11" ht="15.95" customHeight="1">
      <c r="C20" s="12" t="s">
        <v>257</v>
      </c>
      <c r="D20" s="181"/>
      <c r="E20" s="2"/>
      <c r="F20" s="8"/>
      <c r="G20" s="8"/>
      <c r="H20" s="8"/>
      <c r="I20" s="8"/>
      <c r="J20" s="8"/>
      <c r="K20" s="8"/>
    </row>
    <row r="21" spans="2:11" ht="13.5" customHeight="1">
      <c r="C21" s="59" t="s">
        <v>499</v>
      </c>
      <c r="D21" s="181"/>
      <c r="E21" s="2"/>
      <c r="F21" s="38"/>
      <c r="G21" s="38"/>
      <c r="H21" s="38"/>
      <c r="I21" s="38"/>
      <c r="J21" s="38"/>
      <c r="K21" s="38"/>
    </row>
    <row r="22" spans="2:11" ht="13.5" customHeight="1">
      <c r="C22" s="59" t="s">
        <v>500</v>
      </c>
      <c r="D22" s="181"/>
      <c r="E22" s="2"/>
      <c r="F22" s="38"/>
      <c r="G22" s="38"/>
      <c r="H22" s="38"/>
      <c r="I22" s="38"/>
      <c r="J22" s="38"/>
      <c r="K22" s="38"/>
    </row>
    <row r="23" spans="2:11" ht="13.5" customHeight="1">
      <c r="C23" s="59" t="s">
        <v>346</v>
      </c>
      <c r="D23" s="181"/>
      <c r="E23" s="2"/>
      <c r="F23" s="38"/>
      <c r="G23" s="38"/>
      <c r="H23" s="38"/>
      <c r="I23" s="38"/>
      <c r="J23" s="38"/>
      <c r="K23" s="38"/>
    </row>
    <row r="24" spans="2:11" ht="7.5" customHeight="1">
      <c r="C24" s="2"/>
      <c r="D24" s="186"/>
      <c r="E24" s="2"/>
    </row>
    <row r="25" spans="2:11" s="94" customFormat="1" ht="27" customHeight="1">
      <c r="B25" s="943" t="s">
        <v>479</v>
      </c>
      <c r="C25" s="944"/>
      <c r="D25" s="944"/>
      <c r="E25" s="945"/>
      <c r="F25" s="948" t="s">
        <v>6</v>
      </c>
      <c r="G25" s="949"/>
      <c r="H25" s="949" t="s">
        <v>169</v>
      </c>
      <c r="I25" s="949"/>
      <c r="J25" s="949" t="s">
        <v>64</v>
      </c>
      <c r="K25" s="949"/>
    </row>
    <row r="26" spans="2:11" s="94" customFormat="1" ht="12.75" customHeight="1" thickBot="1">
      <c r="B26" s="921"/>
      <c r="C26" s="946"/>
      <c r="D26" s="946"/>
      <c r="E26" s="947"/>
      <c r="F26" s="950" t="s">
        <v>259</v>
      </c>
      <c r="G26" s="951"/>
      <c r="H26" s="951" t="s">
        <v>260</v>
      </c>
      <c r="I26" s="951"/>
      <c r="J26" s="951" t="s">
        <v>261</v>
      </c>
      <c r="K26" s="951"/>
    </row>
    <row r="27" spans="2:11" s="94" customFormat="1" ht="25.5" customHeight="1" thickTop="1">
      <c r="B27" s="274" t="s">
        <v>289</v>
      </c>
      <c r="C27" s="937" t="s">
        <v>547</v>
      </c>
      <c r="D27" s="937"/>
      <c r="E27" s="938"/>
      <c r="F27" s="387"/>
      <c r="G27" s="35" t="s">
        <v>33</v>
      </c>
      <c r="H27" s="939" t="s">
        <v>308</v>
      </c>
      <c r="I27" s="940"/>
      <c r="J27" s="391"/>
      <c r="K27" s="35" t="s">
        <v>33</v>
      </c>
    </row>
    <row r="28" spans="2:11" s="94" customFormat="1" ht="25.5" customHeight="1">
      <c r="B28" s="275" t="s">
        <v>290</v>
      </c>
      <c r="C28" s="941" t="s">
        <v>548</v>
      </c>
      <c r="D28" s="941"/>
      <c r="E28" s="942"/>
      <c r="F28" s="382"/>
      <c r="G28" s="17" t="s">
        <v>33</v>
      </c>
      <c r="H28" s="931" t="s">
        <v>308</v>
      </c>
      <c r="I28" s="932"/>
      <c r="J28" s="392"/>
      <c r="K28" s="17" t="s">
        <v>33</v>
      </c>
    </row>
    <row r="29" spans="2:11" s="94" customFormat="1" ht="39" customHeight="1">
      <c r="B29" s="929" t="s">
        <v>11</v>
      </c>
      <c r="C29" s="930"/>
      <c r="D29" s="276" t="s">
        <v>291</v>
      </c>
      <c r="E29" s="153" t="s">
        <v>262</v>
      </c>
      <c r="F29" s="382"/>
      <c r="G29" s="17" t="s">
        <v>33</v>
      </c>
      <c r="H29" s="931" t="s">
        <v>308</v>
      </c>
      <c r="I29" s="932"/>
      <c r="J29" s="392"/>
      <c r="K29" s="17" t="s">
        <v>33</v>
      </c>
    </row>
    <row r="30" spans="2:11" s="94" customFormat="1" ht="25.5" customHeight="1">
      <c r="B30" s="929"/>
      <c r="C30" s="930"/>
      <c r="D30" s="276" t="s">
        <v>292</v>
      </c>
      <c r="E30" s="153" t="s">
        <v>549</v>
      </c>
      <c r="F30" s="382"/>
      <c r="G30" s="17" t="s">
        <v>33</v>
      </c>
      <c r="H30" s="931" t="s">
        <v>308</v>
      </c>
      <c r="I30" s="932"/>
      <c r="J30" s="392"/>
      <c r="K30" s="17" t="s">
        <v>33</v>
      </c>
    </row>
    <row r="31" spans="2:11" s="94" customFormat="1" ht="40.5" customHeight="1">
      <c r="B31" s="929" t="s">
        <v>67</v>
      </c>
      <c r="C31" s="930"/>
      <c r="D31" s="277" t="s">
        <v>293</v>
      </c>
      <c r="E31" s="154" t="s">
        <v>263</v>
      </c>
      <c r="F31" s="382"/>
      <c r="G31" s="17" t="s">
        <v>33</v>
      </c>
      <c r="H31" s="931" t="s">
        <v>308</v>
      </c>
      <c r="I31" s="932"/>
      <c r="J31" s="392"/>
      <c r="K31" s="17" t="s">
        <v>33</v>
      </c>
    </row>
    <row r="32" spans="2:11" s="94" customFormat="1" ht="26.1" customHeight="1">
      <c r="B32" s="929"/>
      <c r="C32" s="930"/>
      <c r="D32" s="277" t="s">
        <v>294</v>
      </c>
      <c r="E32" s="154" t="s">
        <v>264</v>
      </c>
      <c r="F32" s="382"/>
      <c r="G32" s="19" t="s">
        <v>34</v>
      </c>
      <c r="H32" s="931" t="s">
        <v>308</v>
      </c>
      <c r="I32" s="932"/>
      <c r="J32" s="392"/>
      <c r="K32" s="19" t="s">
        <v>34</v>
      </c>
    </row>
    <row r="33" spans="2:11" s="94" customFormat="1" ht="25.5" customHeight="1">
      <c r="B33" s="929" t="s">
        <v>68</v>
      </c>
      <c r="C33" s="930"/>
      <c r="D33" s="277" t="s">
        <v>295</v>
      </c>
      <c r="E33" s="155" t="s">
        <v>265</v>
      </c>
      <c r="F33" s="382"/>
      <c r="G33" s="19" t="s">
        <v>34</v>
      </c>
      <c r="H33" s="931" t="s">
        <v>308</v>
      </c>
      <c r="I33" s="932"/>
      <c r="J33" s="392"/>
      <c r="K33" s="19" t="s">
        <v>34</v>
      </c>
    </row>
    <row r="34" spans="2:11" s="94" customFormat="1" ht="22.5" customHeight="1">
      <c r="B34" s="929"/>
      <c r="C34" s="930"/>
      <c r="D34" s="277" t="s">
        <v>296</v>
      </c>
      <c r="E34" s="155" t="s">
        <v>266</v>
      </c>
      <c r="F34" s="382"/>
      <c r="G34" s="19" t="s">
        <v>34</v>
      </c>
      <c r="H34" s="931" t="s">
        <v>308</v>
      </c>
      <c r="I34" s="932"/>
      <c r="J34" s="392"/>
      <c r="K34" s="19" t="s">
        <v>34</v>
      </c>
    </row>
    <row r="35" spans="2:11" s="94" customFormat="1" ht="25.5" customHeight="1">
      <c r="B35" s="929"/>
      <c r="C35" s="930"/>
      <c r="D35" s="277" t="s">
        <v>297</v>
      </c>
      <c r="E35" s="155" t="s">
        <v>267</v>
      </c>
      <c r="F35" s="382"/>
      <c r="G35" s="19" t="s">
        <v>34</v>
      </c>
      <c r="H35" s="931" t="s">
        <v>308</v>
      </c>
      <c r="I35" s="932"/>
      <c r="J35" s="392"/>
      <c r="K35" s="19" t="s">
        <v>34</v>
      </c>
    </row>
    <row r="36" spans="2:11" s="94" customFormat="1" ht="25.5" customHeight="1">
      <c r="B36" s="929"/>
      <c r="C36" s="930"/>
      <c r="D36" s="277" t="s">
        <v>298</v>
      </c>
      <c r="E36" s="155" t="s">
        <v>268</v>
      </c>
      <c r="F36" s="382"/>
      <c r="G36" s="19" t="s">
        <v>34</v>
      </c>
      <c r="H36" s="931" t="s">
        <v>308</v>
      </c>
      <c r="I36" s="932"/>
      <c r="J36" s="392"/>
      <c r="K36" s="19" t="s">
        <v>34</v>
      </c>
    </row>
    <row r="37" spans="2:11" ht="25.5" customHeight="1">
      <c r="B37" s="929"/>
      <c r="C37" s="930"/>
      <c r="D37" s="278" t="s">
        <v>299</v>
      </c>
      <c r="E37" s="193" t="s">
        <v>269</v>
      </c>
      <c r="F37" s="382"/>
      <c r="G37" s="19" t="s">
        <v>34</v>
      </c>
      <c r="H37" s="356"/>
      <c r="I37" s="95" t="s">
        <v>34</v>
      </c>
      <c r="J37" s="392"/>
      <c r="K37" s="19" t="s">
        <v>34</v>
      </c>
    </row>
    <row r="38" spans="2:11" ht="22.5" customHeight="1">
      <c r="B38" s="929"/>
      <c r="C38" s="930"/>
      <c r="D38" s="278" t="s">
        <v>300</v>
      </c>
      <c r="E38" s="193" t="s">
        <v>550</v>
      </c>
      <c r="F38" s="382"/>
      <c r="G38" s="19" t="s">
        <v>34</v>
      </c>
      <c r="H38" s="356"/>
      <c r="I38" s="95" t="s">
        <v>34</v>
      </c>
      <c r="J38" s="392"/>
      <c r="K38" s="19" t="s">
        <v>34</v>
      </c>
    </row>
    <row r="39" spans="2:11" ht="22.5" customHeight="1">
      <c r="B39" s="929" t="s">
        <v>71</v>
      </c>
      <c r="C39" s="930"/>
      <c r="D39" s="277" t="s">
        <v>301</v>
      </c>
      <c r="E39" s="155" t="s">
        <v>270</v>
      </c>
      <c r="F39" s="382"/>
      <c r="G39" s="19" t="s">
        <v>34</v>
      </c>
      <c r="H39" s="931" t="s">
        <v>308</v>
      </c>
      <c r="I39" s="932"/>
      <c r="J39" s="392"/>
      <c r="K39" s="19" t="s">
        <v>34</v>
      </c>
    </row>
    <row r="40" spans="2:11" ht="22.5" customHeight="1">
      <c r="B40" s="929"/>
      <c r="C40" s="930"/>
      <c r="D40" s="278" t="s">
        <v>302</v>
      </c>
      <c r="E40" s="193" t="s">
        <v>551</v>
      </c>
      <c r="F40" s="382"/>
      <c r="G40" s="19" t="s">
        <v>34</v>
      </c>
      <c r="H40" s="356"/>
      <c r="I40" s="19" t="s">
        <v>34</v>
      </c>
      <c r="J40" s="392"/>
      <c r="K40" s="19" t="s">
        <v>34</v>
      </c>
    </row>
    <row r="41" spans="2:11" ht="22.5" customHeight="1">
      <c r="B41" s="929"/>
      <c r="C41" s="930"/>
      <c r="D41" s="277" t="s">
        <v>303</v>
      </c>
      <c r="E41" s="155" t="s">
        <v>271</v>
      </c>
      <c r="F41" s="382"/>
      <c r="G41" s="19" t="s">
        <v>34</v>
      </c>
      <c r="H41" s="931" t="s">
        <v>308</v>
      </c>
      <c r="I41" s="932"/>
      <c r="J41" s="392"/>
      <c r="K41" s="19" t="s">
        <v>34</v>
      </c>
    </row>
    <row r="42" spans="2:11" ht="22.5" customHeight="1">
      <c r="B42" s="929"/>
      <c r="C42" s="930"/>
      <c r="D42" s="278" t="s">
        <v>304</v>
      </c>
      <c r="E42" s="193" t="s">
        <v>272</v>
      </c>
      <c r="F42" s="382"/>
      <c r="G42" s="19" t="s">
        <v>34</v>
      </c>
      <c r="H42" s="356"/>
      <c r="I42" s="95" t="s">
        <v>34</v>
      </c>
      <c r="J42" s="392"/>
      <c r="K42" s="19" t="s">
        <v>34</v>
      </c>
    </row>
    <row r="43" spans="2:11" ht="25.5" customHeight="1">
      <c r="B43" s="929" t="s">
        <v>273</v>
      </c>
      <c r="C43" s="930"/>
      <c r="D43" s="278" t="s">
        <v>305</v>
      </c>
      <c r="E43" s="193" t="s">
        <v>552</v>
      </c>
      <c r="F43" s="382"/>
      <c r="G43" s="19" t="s">
        <v>34</v>
      </c>
      <c r="H43" s="356"/>
      <c r="I43" s="95" t="s">
        <v>34</v>
      </c>
      <c r="J43" s="392"/>
      <c r="K43" s="19" t="s">
        <v>34</v>
      </c>
    </row>
    <row r="44" spans="2:11" ht="22.5" customHeight="1">
      <c r="B44" s="933"/>
      <c r="C44" s="934"/>
      <c r="D44" s="279" t="s">
        <v>306</v>
      </c>
      <c r="E44" s="156" t="s">
        <v>72</v>
      </c>
      <c r="F44" s="388"/>
      <c r="G44" s="157" t="s">
        <v>34</v>
      </c>
      <c r="H44" s="935" t="s">
        <v>308</v>
      </c>
      <c r="I44" s="936"/>
      <c r="J44" s="393"/>
      <c r="K44" s="158" t="s">
        <v>34</v>
      </c>
    </row>
    <row r="45" spans="2:11" ht="25.5" customHeight="1">
      <c r="B45" s="658"/>
      <c r="C45" s="483"/>
      <c r="D45" s="280"/>
      <c r="E45" s="159" t="s">
        <v>21</v>
      </c>
      <c r="F45" s="389" t="str">
        <f>IF(COUNT(F27:F44)=0," ",SUM(F27:F44))</f>
        <v xml:space="preserve"> </v>
      </c>
      <c r="G45" s="160" t="s">
        <v>34</v>
      </c>
      <c r="H45" s="390" t="str">
        <f>IF(COUNT(H27:H44)=0,"",SUM(H27:H44))</f>
        <v/>
      </c>
      <c r="I45" s="160" t="s">
        <v>34</v>
      </c>
      <c r="J45" s="394" t="str">
        <f>IF(COUNT(J27:J44)=0,"",SUM(J27:J44))</f>
        <v/>
      </c>
      <c r="K45" s="161" t="s">
        <v>34</v>
      </c>
    </row>
    <row r="46" spans="2:11" ht="4.5" customHeight="1">
      <c r="B46" s="2"/>
      <c r="C46" s="2"/>
      <c r="D46" s="186"/>
      <c r="E46" s="58"/>
      <c r="F46" s="348"/>
      <c r="G46" s="98"/>
      <c r="H46" s="348"/>
      <c r="I46" s="98"/>
      <c r="J46" s="348"/>
      <c r="K46" s="20"/>
    </row>
    <row r="47" spans="2:11" s="4" customFormat="1" ht="15" customHeight="1">
      <c r="C47" s="63" t="s">
        <v>274</v>
      </c>
      <c r="D47" s="182"/>
      <c r="E47" s="53"/>
    </row>
    <row r="48" spans="2:11" s="4" customFormat="1" ht="15" customHeight="1">
      <c r="C48" s="59" t="s">
        <v>367</v>
      </c>
      <c r="D48" s="182"/>
      <c r="E48" s="53"/>
    </row>
    <row r="49" spans="3:5" s="162" customFormat="1" ht="15" customHeight="1">
      <c r="C49" s="59" t="s">
        <v>275</v>
      </c>
      <c r="D49" s="183"/>
      <c r="E49" s="163"/>
    </row>
    <row r="50" spans="3:5" s="4" customFormat="1" ht="16.5" customHeight="1">
      <c r="C50" s="410" t="s">
        <v>448</v>
      </c>
      <c r="D50" s="184"/>
      <c r="E50" s="38"/>
    </row>
    <row r="51" spans="3:5" ht="12" customHeight="1">
      <c r="C51" s="52"/>
    </row>
  </sheetData>
  <mergeCells count="30">
    <mergeCell ref="J1:K2"/>
    <mergeCell ref="B25:E26"/>
    <mergeCell ref="F25:G25"/>
    <mergeCell ref="H25:I25"/>
    <mergeCell ref="J25:K25"/>
    <mergeCell ref="F26:G26"/>
    <mergeCell ref="H26:I26"/>
    <mergeCell ref="J26:K26"/>
    <mergeCell ref="C27:E27"/>
    <mergeCell ref="H27:I27"/>
    <mergeCell ref="C28:E28"/>
    <mergeCell ref="H28:I28"/>
    <mergeCell ref="B29:C30"/>
    <mergeCell ref="H29:I29"/>
    <mergeCell ref="H30:I30"/>
    <mergeCell ref="B31:C32"/>
    <mergeCell ref="H31:I31"/>
    <mergeCell ref="H32:I32"/>
    <mergeCell ref="B33:C38"/>
    <mergeCell ref="H33:I33"/>
    <mergeCell ref="H34:I34"/>
    <mergeCell ref="H35:I35"/>
    <mergeCell ref="H36:I36"/>
    <mergeCell ref="B45:C45"/>
    <mergeCell ref="B39:C42"/>
    <mergeCell ref="H39:I39"/>
    <mergeCell ref="H41:I41"/>
    <mergeCell ref="B43:C43"/>
    <mergeCell ref="B44:C44"/>
    <mergeCell ref="H44:I44"/>
  </mergeCells>
  <phoneticPr fontId="3"/>
  <pageMargins left="0.70866141732283472" right="0.19685039370078741" top="0.51181102362204722" bottom="0.51181102362204722" header="0.31496062992125984" footer="0.27559055118110237"/>
  <pageSetup paperSize="9" scale="94" orientation="portrait" r:id="rId1"/>
  <headerFooter scaleWithDoc="0" alignWithMargins="0">
    <oddFooter>&amp;L&amp;9 2026.03.31新T&amp;C-10-</oddFooter>
    <firstFooter>&amp;L&amp;9 2013.10&amp;C-10-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ADC7-84E8-4A7D-B2A3-37B88CBF15A8}">
  <dimension ref="A1:K36"/>
  <sheetViews>
    <sheetView zoomScaleNormal="100" workbookViewId="0">
      <selection activeCell="F13" sqref="F13"/>
    </sheetView>
  </sheetViews>
  <sheetFormatPr defaultRowHeight="13.5"/>
  <cols>
    <col min="1" max="1" width="1.375" style="3" customWidth="1"/>
    <col min="2" max="2" width="2.625" style="61" customWidth="1"/>
    <col min="3" max="3" width="6.75" style="3" customWidth="1"/>
    <col min="4" max="4" width="3" style="61" customWidth="1"/>
    <col min="5" max="5" width="35.625" style="3" customWidth="1"/>
    <col min="6" max="6" width="13.125" style="3" customWidth="1"/>
    <col min="7" max="7" width="2.25" style="3" customWidth="1"/>
    <col min="8" max="8" width="13.125" style="3" customWidth="1"/>
    <col min="9" max="9" width="2.25" style="3" customWidth="1"/>
    <col min="10" max="10" width="13.125" style="3" customWidth="1"/>
    <col min="11" max="11" width="2.25" style="3" customWidth="1"/>
    <col min="12" max="12" width="9.5" style="3" customWidth="1"/>
    <col min="13" max="16384" width="9" style="3"/>
  </cols>
  <sheetData>
    <row r="1" spans="1:11" ht="18" customHeight="1">
      <c r="A1" s="1" t="s">
        <v>9</v>
      </c>
      <c r="B1" s="185"/>
      <c r="E1" s="4"/>
      <c r="J1" s="727">
        <f>表1!AA1</f>
        <v>0</v>
      </c>
      <c r="K1" s="729"/>
    </row>
    <row r="2" spans="1:11" ht="15.95" customHeight="1">
      <c r="E2" s="4"/>
      <c r="J2" s="730"/>
      <c r="K2" s="732"/>
    </row>
    <row r="3" spans="1:11" ht="15.95" customHeight="1">
      <c r="B3" s="186" t="s">
        <v>255</v>
      </c>
      <c r="C3" s="2" t="s">
        <v>276</v>
      </c>
      <c r="E3" s="4"/>
    </row>
    <row r="4" spans="1:11" ht="15.95" customHeight="1">
      <c r="C4" s="59" t="s">
        <v>226</v>
      </c>
      <c r="D4" s="181"/>
      <c r="E4" s="4"/>
    </row>
    <row r="5" spans="1:11" ht="15.95" customHeight="1">
      <c r="E5" s="4"/>
    </row>
    <row r="6" spans="1:11" ht="15.95" customHeight="1">
      <c r="C6" s="288" t="s">
        <v>368</v>
      </c>
      <c r="E6" s="13"/>
    </row>
    <row r="7" spans="1:11" ht="15" customHeight="1">
      <c r="C7" s="63" t="s">
        <v>369</v>
      </c>
      <c r="E7" s="63"/>
    </row>
    <row r="8" spans="1:11" ht="15" customHeight="1">
      <c r="C8" s="59" t="s">
        <v>370</v>
      </c>
      <c r="E8" s="59"/>
    </row>
    <row r="9" spans="1:11" ht="13.5" customHeight="1">
      <c r="B9" s="186"/>
      <c r="C9" s="2"/>
      <c r="D9" s="186"/>
      <c r="E9" s="59"/>
      <c r="F9" s="2"/>
      <c r="G9" s="2"/>
      <c r="H9" s="2"/>
      <c r="I9" s="2"/>
    </row>
    <row r="10" spans="1:11" ht="15.95" customHeight="1">
      <c r="B10" s="186"/>
      <c r="C10" s="2"/>
      <c r="D10" s="186"/>
      <c r="E10" s="2"/>
      <c r="F10" s="2"/>
      <c r="G10" s="2"/>
      <c r="H10" s="2"/>
      <c r="I10" s="2"/>
    </row>
    <row r="11" spans="1:11" s="94" customFormat="1" ht="30.75" customHeight="1">
      <c r="B11" s="952" t="s">
        <v>478</v>
      </c>
      <c r="C11" s="953"/>
      <c r="D11" s="953"/>
      <c r="E11" s="954"/>
      <c r="F11" s="834" t="s">
        <v>73</v>
      </c>
      <c r="G11" s="835"/>
      <c r="H11" s="833" t="s">
        <v>227</v>
      </c>
      <c r="I11" s="835"/>
      <c r="J11" s="833" t="s">
        <v>43</v>
      </c>
      <c r="K11" s="835"/>
    </row>
    <row r="12" spans="1:11" s="94" customFormat="1" ht="18" customHeight="1" thickBot="1">
      <c r="B12" s="955"/>
      <c r="C12" s="956"/>
      <c r="D12" s="956"/>
      <c r="E12" s="957"/>
      <c r="F12" s="958" t="s">
        <v>277</v>
      </c>
      <c r="G12" s="959"/>
      <c r="H12" s="960" t="s">
        <v>278</v>
      </c>
      <c r="I12" s="959"/>
      <c r="J12" s="960" t="s">
        <v>279</v>
      </c>
      <c r="K12" s="959"/>
    </row>
    <row r="13" spans="1:11" s="94" customFormat="1" ht="25.5" customHeight="1" thickTop="1">
      <c r="B13" s="274" t="s">
        <v>289</v>
      </c>
      <c r="C13" s="937" t="s">
        <v>553</v>
      </c>
      <c r="D13" s="937"/>
      <c r="E13" s="938"/>
      <c r="F13" s="387"/>
      <c r="G13" s="164" t="s">
        <v>33</v>
      </c>
      <c r="H13" s="384"/>
      <c r="I13" s="35" t="s">
        <v>33</v>
      </c>
      <c r="J13" s="367" t="str">
        <f t="shared" ref="J13:J29" si="0">IF(F13=0,"",H13/F13*100)</f>
        <v/>
      </c>
      <c r="K13" s="5" t="s">
        <v>280</v>
      </c>
    </row>
    <row r="14" spans="1:11" s="94" customFormat="1" ht="25.5" customHeight="1">
      <c r="B14" s="275" t="s">
        <v>290</v>
      </c>
      <c r="C14" s="941" t="s">
        <v>548</v>
      </c>
      <c r="D14" s="941"/>
      <c r="E14" s="942"/>
      <c r="F14" s="382"/>
      <c r="G14" s="165" t="s">
        <v>33</v>
      </c>
      <c r="H14" s="356"/>
      <c r="I14" s="17" t="s">
        <v>33</v>
      </c>
      <c r="J14" s="368" t="str">
        <f t="shared" si="0"/>
        <v/>
      </c>
      <c r="K14" s="5" t="s">
        <v>281</v>
      </c>
    </row>
    <row r="15" spans="1:11" s="94" customFormat="1" ht="39" customHeight="1">
      <c r="B15" s="929" t="s">
        <v>11</v>
      </c>
      <c r="C15" s="930"/>
      <c r="D15" s="276" t="s">
        <v>291</v>
      </c>
      <c r="E15" s="153" t="s">
        <v>262</v>
      </c>
      <c r="F15" s="382"/>
      <c r="G15" s="165" t="s">
        <v>33</v>
      </c>
      <c r="H15" s="356"/>
      <c r="I15" s="17" t="s">
        <v>33</v>
      </c>
      <c r="J15" s="368" t="str">
        <f t="shared" si="0"/>
        <v/>
      </c>
      <c r="K15" s="5" t="s">
        <v>281</v>
      </c>
    </row>
    <row r="16" spans="1:11" s="94" customFormat="1" ht="25.5" customHeight="1">
      <c r="B16" s="929"/>
      <c r="C16" s="930"/>
      <c r="D16" s="276" t="s">
        <v>292</v>
      </c>
      <c r="E16" s="153" t="s">
        <v>549</v>
      </c>
      <c r="F16" s="382"/>
      <c r="G16" s="165" t="s">
        <v>33</v>
      </c>
      <c r="H16" s="356"/>
      <c r="I16" s="17" t="s">
        <v>33</v>
      </c>
      <c r="J16" s="369" t="str">
        <f t="shared" si="0"/>
        <v/>
      </c>
      <c r="K16" s="5" t="s">
        <v>281</v>
      </c>
    </row>
    <row r="17" spans="2:11" s="94" customFormat="1" ht="40.5" customHeight="1">
      <c r="B17" s="929" t="s">
        <v>67</v>
      </c>
      <c r="C17" s="930"/>
      <c r="D17" s="277" t="s">
        <v>293</v>
      </c>
      <c r="E17" s="154" t="s">
        <v>263</v>
      </c>
      <c r="F17" s="382"/>
      <c r="G17" s="165" t="s">
        <v>33</v>
      </c>
      <c r="H17" s="356"/>
      <c r="I17" s="17" t="s">
        <v>33</v>
      </c>
      <c r="J17" s="368" t="str">
        <f t="shared" si="0"/>
        <v/>
      </c>
      <c r="K17" s="19" t="s">
        <v>281</v>
      </c>
    </row>
    <row r="18" spans="2:11" s="94" customFormat="1" ht="26.1" customHeight="1">
      <c r="B18" s="929"/>
      <c r="C18" s="930"/>
      <c r="D18" s="277" t="s">
        <v>294</v>
      </c>
      <c r="E18" s="154" t="s">
        <v>264</v>
      </c>
      <c r="F18" s="382"/>
      <c r="G18" s="95" t="s">
        <v>34</v>
      </c>
      <c r="H18" s="356"/>
      <c r="I18" s="19" t="s">
        <v>34</v>
      </c>
      <c r="J18" s="368" t="str">
        <f t="shared" si="0"/>
        <v/>
      </c>
      <c r="K18" s="19" t="s">
        <v>282</v>
      </c>
    </row>
    <row r="19" spans="2:11" s="94" customFormat="1" ht="25.5" customHeight="1">
      <c r="B19" s="929" t="s">
        <v>68</v>
      </c>
      <c r="C19" s="930"/>
      <c r="D19" s="277" t="s">
        <v>295</v>
      </c>
      <c r="E19" s="155" t="s">
        <v>265</v>
      </c>
      <c r="F19" s="382"/>
      <c r="G19" s="95" t="s">
        <v>34</v>
      </c>
      <c r="H19" s="356"/>
      <c r="I19" s="19" t="s">
        <v>34</v>
      </c>
      <c r="J19" s="368" t="str">
        <f t="shared" si="0"/>
        <v/>
      </c>
      <c r="K19" s="19" t="s">
        <v>282</v>
      </c>
    </row>
    <row r="20" spans="2:11" s="94" customFormat="1" ht="22.5" customHeight="1">
      <c r="B20" s="929"/>
      <c r="C20" s="930"/>
      <c r="D20" s="277" t="s">
        <v>296</v>
      </c>
      <c r="E20" s="155" t="s">
        <v>266</v>
      </c>
      <c r="F20" s="382"/>
      <c r="G20" s="95" t="s">
        <v>34</v>
      </c>
      <c r="H20" s="356"/>
      <c r="I20" s="19" t="s">
        <v>34</v>
      </c>
      <c r="J20" s="358" t="str">
        <f t="shared" si="0"/>
        <v/>
      </c>
      <c r="K20" s="19" t="s">
        <v>282</v>
      </c>
    </row>
    <row r="21" spans="2:11" s="94" customFormat="1" ht="25.5" customHeight="1">
      <c r="B21" s="929"/>
      <c r="C21" s="930"/>
      <c r="D21" s="277" t="s">
        <v>297</v>
      </c>
      <c r="E21" s="155" t="s">
        <v>267</v>
      </c>
      <c r="F21" s="382"/>
      <c r="G21" s="95" t="s">
        <v>34</v>
      </c>
      <c r="H21" s="356"/>
      <c r="I21" s="19" t="s">
        <v>34</v>
      </c>
      <c r="J21" s="358" t="str">
        <f t="shared" si="0"/>
        <v/>
      </c>
      <c r="K21" s="19" t="s">
        <v>282</v>
      </c>
    </row>
    <row r="22" spans="2:11" s="94" customFormat="1" ht="25.5" customHeight="1">
      <c r="B22" s="929"/>
      <c r="C22" s="930"/>
      <c r="D22" s="277" t="s">
        <v>298</v>
      </c>
      <c r="E22" s="155" t="s">
        <v>268</v>
      </c>
      <c r="F22" s="382"/>
      <c r="G22" s="95" t="s">
        <v>34</v>
      </c>
      <c r="H22" s="356"/>
      <c r="I22" s="19" t="s">
        <v>34</v>
      </c>
      <c r="J22" s="358" t="str">
        <f t="shared" si="0"/>
        <v/>
      </c>
      <c r="K22" s="19" t="s">
        <v>282</v>
      </c>
    </row>
    <row r="23" spans="2:11" ht="25.5" customHeight="1">
      <c r="B23" s="929"/>
      <c r="C23" s="930"/>
      <c r="D23" s="278" t="s">
        <v>299</v>
      </c>
      <c r="E23" s="193" t="s">
        <v>269</v>
      </c>
      <c r="F23" s="382"/>
      <c r="G23" s="95" t="s">
        <v>34</v>
      </c>
      <c r="H23" s="356"/>
      <c r="I23" s="19" t="s">
        <v>34</v>
      </c>
      <c r="J23" s="358" t="str">
        <f t="shared" si="0"/>
        <v/>
      </c>
      <c r="K23" s="19" t="s">
        <v>282</v>
      </c>
    </row>
    <row r="24" spans="2:11" ht="22.5" customHeight="1">
      <c r="B24" s="929"/>
      <c r="C24" s="930"/>
      <c r="D24" s="278" t="s">
        <v>300</v>
      </c>
      <c r="E24" s="193" t="s">
        <v>550</v>
      </c>
      <c r="F24" s="382"/>
      <c r="G24" s="95" t="s">
        <v>34</v>
      </c>
      <c r="H24" s="356"/>
      <c r="I24" s="19" t="s">
        <v>34</v>
      </c>
      <c r="J24" s="358" t="str">
        <f t="shared" si="0"/>
        <v/>
      </c>
      <c r="K24" s="19" t="s">
        <v>282</v>
      </c>
    </row>
    <row r="25" spans="2:11" ht="22.5" customHeight="1">
      <c r="B25" s="929" t="s">
        <v>71</v>
      </c>
      <c r="C25" s="930"/>
      <c r="D25" s="277" t="s">
        <v>301</v>
      </c>
      <c r="E25" s="155" t="s">
        <v>270</v>
      </c>
      <c r="F25" s="382"/>
      <c r="G25" s="95" t="s">
        <v>34</v>
      </c>
      <c r="H25" s="356"/>
      <c r="I25" s="19" t="s">
        <v>34</v>
      </c>
      <c r="J25" s="358" t="str">
        <f t="shared" si="0"/>
        <v/>
      </c>
      <c r="K25" s="19" t="s">
        <v>282</v>
      </c>
    </row>
    <row r="26" spans="2:11" ht="22.5" customHeight="1">
      <c r="B26" s="929"/>
      <c r="C26" s="930"/>
      <c r="D26" s="278" t="s">
        <v>302</v>
      </c>
      <c r="E26" s="193" t="s">
        <v>551</v>
      </c>
      <c r="F26" s="382"/>
      <c r="G26" s="95" t="s">
        <v>34</v>
      </c>
      <c r="H26" s="356"/>
      <c r="I26" s="19" t="s">
        <v>34</v>
      </c>
      <c r="J26" s="358" t="str">
        <f t="shared" si="0"/>
        <v/>
      </c>
      <c r="K26" s="19" t="s">
        <v>282</v>
      </c>
    </row>
    <row r="27" spans="2:11" ht="22.5" customHeight="1">
      <c r="B27" s="929"/>
      <c r="C27" s="930"/>
      <c r="D27" s="277" t="s">
        <v>303</v>
      </c>
      <c r="E27" s="155" t="s">
        <v>271</v>
      </c>
      <c r="F27" s="382"/>
      <c r="G27" s="95" t="s">
        <v>34</v>
      </c>
      <c r="H27" s="356"/>
      <c r="I27" s="19" t="s">
        <v>34</v>
      </c>
      <c r="J27" s="358" t="str">
        <f t="shared" si="0"/>
        <v/>
      </c>
      <c r="K27" s="19" t="s">
        <v>282</v>
      </c>
    </row>
    <row r="28" spans="2:11" ht="22.5" customHeight="1">
      <c r="B28" s="929"/>
      <c r="C28" s="930"/>
      <c r="D28" s="278" t="s">
        <v>304</v>
      </c>
      <c r="E28" s="193" t="s">
        <v>272</v>
      </c>
      <c r="F28" s="382"/>
      <c r="G28" s="95" t="s">
        <v>34</v>
      </c>
      <c r="H28" s="356"/>
      <c r="I28" s="19" t="s">
        <v>34</v>
      </c>
      <c r="J28" s="358" t="str">
        <f t="shared" si="0"/>
        <v/>
      </c>
      <c r="K28" s="19" t="s">
        <v>282</v>
      </c>
    </row>
    <row r="29" spans="2:11" ht="25.5" customHeight="1">
      <c r="B29" s="929" t="s">
        <v>273</v>
      </c>
      <c r="C29" s="930"/>
      <c r="D29" s="278" t="s">
        <v>305</v>
      </c>
      <c r="E29" s="193" t="s">
        <v>552</v>
      </c>
      <c r="F29" s="382"/>
      <c r="G29" s="95" t="s">
        <v>34</v>
      </c>
      <c r="H29" s="356"/>
      <c r="I29" s="19" t="s">
        <v>34</v>
      </c>
      <c r="J29" s="358" t="str">
        <f t="shared" si="0"/>
        <v/>
      </c>
      <c r="K29" s="19" t="s">
        <v>282</v>
      </c>
    </row>
    <row r="30" spans="2:11" ht="22.5" customHeight="1">
      <c r="B30" s="933"/>
      <c r="C30" s="934"/>
      <c r="D30" s="279" t="s">
        <v>306</v>
      </c>
      <c r="E30" s="156" t="s">
        <v>72</v>
      </c>
      <c r="F30" s="388"/>
      <c r="G30" s="157" t="s">
        <v>34</v>
      </c>
      <c r="H30" s="385"/>
      <c r="I30" s="157" t="s">
        <v>34</v>
      </c>
      <c r="J30" s="366" t="str">
        <f>IF(F30=0,"",H30/F30*100)</f>
        <v/>
      </c>
      <c r="K30" s="158" t="s">
        <v>282</v>
      </c>
    </row>
    <row r="31" spans="2:11" ht="25.5" customHeight="1">
      <c r="B31" s="658"/>
      <c r="C31" s="483"/>
      <c r="D31" s="280"/>
      <c r="E31" s="159" t="s">
        <v>21</v>
      </c>
      <c r="F31" s="389" t="str">
        <f>IF(COUNT(F13:F30)=0," ",SUM(F13:F30))</f>
        <v xml:space="preserve"> </v>
      </c>
      <c r="G31" s="160" t="s">
        <v>34</v>
      </c>
      <c r="H31" s="386" t="str">
        <f>IF(COUNT(H13:H30)=0," ",SUM(H13:H30))</f>
        <v xml:space="preserve"> </v>
      </c>
      <c r="I31" s="160" t="s">
        <v>34</v>
      </c>
      <c r="J31" s="364" t="str">
        <f>IF(COUNT(H13:H31)=0,"",H31/F31*100)</f>
        <v/>
      </c>
      <c r="K31" s="41" t="s">
        <v>282</v>
      </c>
    </row>
    <row r="32" spans="2:11" ht="4.5" customHeight="1">
      <c r="E32" s="58"/>
      <c r="F32" s="348"/>
      <c r="G32" s="98"/>
      <c r="H32" s="348"/>
      <c r="I32" s="98"/>
      <c r="J32" s="348"/>
      <c r="K32" s="20"/>
    </row>
    <row r="33" spans="2:5" s="4" customFormat="1" ht="15" customHeight="1">
      <c r="B33" s="58"/>
      <c r="C33" s="63" t="s">
        <v>274</v>
      </c>
      <c r="D33" s="182"/>
      <c r="E33" s="53"/>
    </row>
    <row r="34" spans="2:5" s="4" customFormat="1" ht="15" customHeight="1">
      <c r="B34" s="58"/>
      <c r="C34" s="59" t="s">
        <v>367</v>
      </c>
      <c r="D34" s="182"/>
      <c r="E34" s="53"/>
    </row>
    <row r="35" spans="2:5" s="162" customFormat="1" ht="15" customHeight="1">
      <c r="B35" s="187"/>
      <c r="C35" s="166" t="s">
        <v>275</v>
      </c>
      <c r="D35" s="183"/>
      <c r="E35" s="163"/>
    </row>
    <row r="36" spans="2:5">
      <c r="C36" s="410" t="s">
        <v>448</v>
      </c>
    </row>
  </sheetData>
  <mergeCells count="17">
    <mergeCell ref="J1:K2"/>
    <mergeCell ref="B11:E12"/>
    <mergeCell ref="F11:G11"/>
    <mergeCell ref="H11:I11"/>
    <mergeCell ref="J11:K11"/>
    <mergeCell ref="F12:G12"/>
    <mergeCell ref="H12:I12"/>
    <mergeCell ref="J12:K12"/>
    <mergeCell ref="B29:C29"/>
    <mergeCell ref="B30:C30"/>
    <mergeCell ref="B31:C31"/>
    <mergeCell ref="C13:E13"/>
    <mergeCell ref="C14:E14"/>
    <mergeCell ref="B15:C16"/>
    <mergeCell ref="B17:C18"/>
    <mergeCell ref="B19:C24"/>
    <mergeCell ref="B25:C28"/>
  </mergeCells>
  <phoneticPr fontId="3"/>
  <pageMargins left="0.70866141732283472" right="0.19685039370078741" top="0.51181102362204722" bottom="0.51181102362204722" header="0.31496062992125984" footer="0.27559055118110237"/>
  <pageSetup paperSize="9" scale="97" orientation="portrait" r:id="rId1"/>
  <headerFooter scaleWithDoc="0" alignWithMargins="0">
    <oddFooter>&amp;L&amp;9 2026.03.31新T&amp;C-11-</oddFooter>
    <firstFooter>&amp;L&amp;9 2013.10&amp;C-11-</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DF887-B6E5-40CE-9429-6DB04C827CA7}">
  <dimension ref="A1:M42"/>
  <sheetViews>
    <sheetView zoomScaleNormal="100" workbookViewId="0">
      <selection activeCell="F14" sqref="F14"/>
    </sheetView>
  </sheetViews>
  <sheetFormatPr defaultRowHeight="13.5"/>
  <cols>
    <col min="1" max="1" width="1.625" style="3" customWidth="1"/>
    <col min="2" max="2" width="2.75" style="3" customWidth="1"/>
    <col min="3" max="3" width="5.875" style="3" customWidth="1"/>
    <col min="4" max="4" width="2.875" style="61" customWidth="1"/>
    <col min="5" max="5" width="32.625" style="3" customWidth="1"/>
    <col min="6" max="6" width="15.5" style="3" customWidth="1"/>
    <col min="7" max="7" width="2.25" style="3" customWidth="1"/>
    <col min="8" max="8" width="10.125" style="3" customWidth="1"/>
    <col min="9" max="9" width="2.25" style="3" customWidth="1"/>
    <col min="10" max="10" width="10.125" style="3" customWidth="1"/>
    <col min="11" max="11" width="2.25" style="3" customWidth="1"/>
    <col min="12" max="12" width="10.125" style="3" customWidth="1"/>
    <col min="13" max="13" width="2.25" style="3" customWidth="1"/>
    <col min="14" max="14" width="9.25" style="3" customWidth="1"/>
    <col min="15" max="16384" width="9" style="3"/>
  </cols>
  <sheetData>
    <row r="1" spans="1:13" ht="18" customHeight="1">
      <c r="A1" s="1" t="s">
        <v>10</v>
      </c>
      <c r="B1" s="2"/>
      <c r="C1" s="2"/>
      <c r="D1" s="186"/>
      <c r="E1" s="4"/>
      <c r="F1" s="2"/>
      <c r="G1" s="2"/>
      <c r="H1" s="2"/>
      <c r="I1" s="2"/>
      <c r="J1" s="727">
        <f>表1!AA1</f>
        <v>0</v>
      </c>
      <c r="K1" s="728"/>
      <c r="L1" s="728"/>
      <c r="M1" s="729"/>
    </row>
    <row r="2" spans="1:13" ht="13.5" customHeight="1">
      <c r="B2" s="2"/>
      <c r="C2" s="2"/>
      <c r="D2" s="186"/>
      <c r="E2" s="4"/>
      <c r="F2" s="2"/>
      <c r="G2" s="2"/>
      <c r="H2" s="2"/>
      <c r="I2" s="2"/>
      <c r="J2" s="730"/>
      <c r="K2" s="731"/>
      <c r="L2" s="731"/>
      <c r="M2" s="732"/>
    </row>
    <row r="3" spans="1:13" s="4" customFormat="1" ht="10.5" customHeight="1">
      <c r="B3" s="38"/>
      <c r="C3" s="38"/>
      <c r="D3" s="188"/>
      <c r="E3" s="56"/>
    </row>
    <row r="4" spans="1:13" ht="15.75" customHeight="1">
      <c r="A4" s="14"/>
      <c r="B4" s="2" t="s">
        <v>255</v>
      </c>
      <c r="C4" s="2" t="s">
        <v>501</v>
      </c>
      <c r="D4" s="116"/>
      <c r="E4" s="116"/>
      <c r="F4" s="116"/>
      <c r="G4" s="116"/>
      <c r="H4" s="116"/>
      <c r="I4" s="116"/>
      <c r="J4" s="116"/>
      <c r="K4" s="116"/>
      <c r="L4" s="116"/>
      <c r="M4" s="116"/>
    </row>
    <row r="5" spans="1:13" ht="15.95" customHeight="1">
      <c r="A5" s="14"/>
      <c r="B5" s="381"/>
      <c r="C5" s="2" t="s">
        <v>406</v>
      </c>
      <c r="D5" s="381"/>
      <c r="E5" s="381"/>
      <c r="F5" s="381"/>
      <c r="G5" s="381"/>
      <c r="H5" s="381"/>
      <c r="I5" s="381"/>
      <c r="J5" s="381"/>
      <c r="K5" s="381"/>
      <c r="L5" s="381"/>
      <c r="M5" s="381"/>
    </row>
    <row r="6" spans="1:13" ht="9.75" customHeight="1">
      <c r="B6" s="8"/>
      <c r="C6" s="8"/>
      <c r="D6" s="181"/>
      <c r="E6" s="2"/>
      <c r="F6" s="2"/>
      <c r="G6" s="2"/>
      <c r="H6" s="2"/>
      <c r="I6" s="2"/>
      <c r="J6" s="2"/>
      <c r="K6" s="2"/>
      <c r="L6" s="2"/>
      <c r="M6" s="2"/>
    </row>
    <row r="7" spans="1:13" ht="15.95" customHeight="1">
      <c r="A7" s="15"/>
      <c r="B7" s="2"/>
      <c r="C7" s="13" t="s">
        <v>80</v>
      </c>
      <c r="D7" s="13"/>
      <c r="E7" s="13"/>
      <c r="F7" s="2"/>
      <c r="G7" s="2"/>
      <c r="H7" s="2"/>
      <c r="I7" s="2"/>
      <c r="J7" s="2"/>
      <c r="K7" s="2"/>
      <c r="L7" s="2"/>
      <c r="M7" s="2"/>
    </row>
    <row r="8" spans="1:13" s="7" customFormat="1" ht="18.75" customHeight="1">
      <c r="A8" s="16"/>
      <c r="C8" s="8" t="s">
        <v>407</v>
      </c>
      <c r="D8" s="294"/>
      <c r="E8" s="295"/>
    </row>
    <row r="9" spans="1:13" s="7" customFormat="1" ht="18.75" customHeight="1">
      <c r="A9" s="16"/>
      <c r="C9" s="8" t="s">
        <v>408</v>
      </c>
      <c r="D9" s="296"/>
      <c r="E9" s="295"/>
    </row>
    <row r="10" spans="1:13" s="7" customFormat="1" ht="18.75" customHeight="1">
      <c r="A10" s="16"/>
      <c r="C10" s="297" t="s">
        <v>409</v>
      </c>
      <c r="D10" s="298"/>
      <c r="E10" s="299"/>
    </row>
    <row r="11" spans="1:13" ht="9.75" customHeight="1">
      <c r="B11" s="2"/>
      <c r="C11" s="2"/>
      <c r="D11" s="186"/>
      <c r="E11" s="2"/>
      <c r="F11" s="2"/>
      <c r="G11" s="2"/>
      <c r="H11" s="2"/>
      <c r="I11" s="2"/>
      <c r="J11" s="2"/>
      <c r="K11" s="2"/>
      <c r="L11" s="2"/>
      <c r="M11" s="2"/>
    </row>
    <row r="12" spans="1:13" s="94" customFormat="1" ht="52.5" customHeight="1">
      <c r="B12" s="997" t="s">
        <v>283</v>
      </c>
      <c r="C12" s="998"/>
      <c r="D12" s="998"/>
      <c r="E12" s="998"/>
      <c r="F12" s="1001" t="s">
        <v>410</v>
      </c>
      <c r="G12" s="1002"/>
      <c r="H12" s="1003" t="s">
        <v>474</v>
      </c>
      <c r="I12" s="1003"/>
      <c r="J12" s="1003" t="s">
        <v>475</v>
      </c>
      <c r="K12" s="1003"/>
      <c r="L12" s="1003" t="s">
        <v>476</v>
      </c>
      <c r="M12" s="1003"/>
    </row>
    <row r="13" spans="1:13" s="94" customFormat="1" ht="18" customHeight="1" thickBot="1">
      <c r="B13" s="999"/>
      <c r="C13" s="1000"/>
      <c r="D13" s="1000"/>
      <c r="E13" s="1000"/>
      <c r="F13" s="950" t="s">
        <v>179</v>
      </c>
      <c r="G13" s="951"/>
      <c r="H13" s="951" t="s">
        <v>147</v>
      </c>
      <c r="I13" s="951"/>
      <c r="J13" s="951" t="s">
        <v>261</v>
      </c>
      <c r="K13" s="951"/>
      <c r="L13" s="951" t="s">
        <v>148</v>
      </c>
      <c r="M13" s="951"/>
    </row>
    <row r="14" spans="1:13" s="94" customFormat="1" ht="36.75" customHeight="1" thickTop="1">
      <c r="B14" s="267" t="s">
        <v>289</v>
      </c>
      <c r="C14" s="989" t="s">
        <v>449</v>
      </c>
      <c r="D14" s="990"/>
      <c r="E14" s="991"/>
      <c r="F14" s="382"/>
      <c r="G14" s="35" t="s">
        <v>33</v>
      </c>
      <c r="H14" s="992"/>
      <c r="I14" s="993"/>
      <c r="J14" s="992"/>
      <c r="K14" s="993"/>
      <c r="L14" s="992"/>
      <c r="M14" s="993"/>
    </row>
    <row r="15" spans="1:13" s="94" customFormat="1" ht="27" customHeight="1">
      <c r="B15" s="281" t="s">
        <v>290</v>
      </c>
      <c r="C15" s="994" t="s">
        <v>554</v>
      </c>
      <c r="D15" s="995"/>
      <c r="E15" s="996"/>
      <c r="F15" s="382"/>
      <c r="G15" s="17" t="s">
        <v>33</v>
      </c>
      <c r="H15" s="974"/>
      <c r="I15" s="975"/>
      <c r="J15" s="974"/>
      <c r="K15" s="975"/>
      <c r="L15" s="974"/>
      <c r="M15" s="975"/>
    </row>
    <row r="16" spans="1:13" s="94" customFormat="1" ht="36" customHeight="1">
      <c r="B16" s="978" t="s">
        <v>11</v>
      </c>
      <c r="C16" s="979"/>
      <c r="D16" s="282" t="s">
        <v>291</v>
      </c>
      <c r="E16" s="307" t="s">
        <v>413</v>
      </c>
      <c r="F16" s="382"/>
      <c r="G16" s="22" t="s">
        <v>33</v>
      </c>
      <c r="H16" s="974"/>
      <c r="I16" s="975"/>
      <c r="J16" s="974"/>
      <c r="K16" s="975"/>
      <c r="L16" s="974"/>
      <c r="M16" s="975"/>
    </row>
    <row r="17" spans="2:13" s="94" customFormat="1" ht="27" customHeight="1">
      <c r="B17" s="797"/>
      <c r="C17" s="982"/>
      <c r="D17" s="277" t="s">
        <v>292</v>
      </c>
      <c r="E17" s="18" t="s">
        <v>453</v>
      </c>
      <c r="F17" s="382"/>
      <c r="G17" s="19" t="s">
        <v>34</v>
      </c>
      <c r="H17" s="974"/>
      <c r="I17" s="975"/>
      <c r="J17" s="974"/>
      <c r="K17" s="975"/>
      <c r="L17" s="974"/>
      <c r="M17" s="975"/>
    </row>
    <row r="18" spans="2:13" s="94" customFormat="1" ht="36" customHeight="1">
      <c r="B18" s="978" t="s">
        <v>67</v>
      </c>
      <c r="C18" s="979"/>
      <c r="D18" s="277" t="s">
        <v>293</v>
      </c>
      <c r="E18" s="18" t="s">
        <v>285</v>
      </c>
      <c r="F18" s="382"/>
      <c r="G18" s="19" t="s">
        <v>34</v>
      </c>
      <c r="H18" s="974"/>
      <c r="I18" s="975"/>
      <c r="J18" s="974"/>
      <c r="K18" s="975"/>
      <c r="L18" s="974"/>
      <c r="M18" s="975"/>
    </row>
    <row r="19" spans="2:13" s="94" customFormat="1" ht="27" customHeight="1">
      <c r="B19" s="797"/>
      <c r="C19" s="982"/>
      <c r="D19" s="277" t="s">
        <v>294</v>
      </c>
      <c r="E19" s="18" t="s">
        <v>347</v>
      </c>
      <c r="F19" s="382"/>
      <c r="G19" s="5" t="s">
        <v>34</v>
      </c>
      <c r="H19" s="974"/>
      <c r="I19" s="975"/>
      <c r="J19" s="974"/>
      <c r="K19" s="975"/>
      <c r="L19" s="974"/>
      <c r="M19" s="975"/>
    </row>
    <row r="20" spans="2:13" s="94" customFormat="1" ht="27" customHeight="1">
      <c r="B20" s="978" t="s">
        <v>68</v>
      </c>
      <c r="C20" s="979"/>
      <c r="D20" s="277" t="s">
        <v>295</v>
      </c>
      <c r="E20" s="300" t="s">
        <v>12</v>
      </c>
      <c r="F20" s="382"/>
      <c r="G20" s="19" t="s">
        <v>34</v>
      </c>
      <c r="H20" s="974"/>
      <c r="I20" s="975"/>
      <c r="J20" s="974"/>
      <c r="K20" s="975"/>
      <c r="L20" s="974"/>
      <c r="M20" s="975"/>
    </row>
    <row r="21" spans="2:13" s="94" customFormat="1" ht="25.5" customHeight="1">
      <c r="B21" s="980"/>
      <c r="C21" s="981"/>
      <c r="D21" s="277" t="s">
        <v>296</v>
      </c>
      <c r="E21" s="300" t="s">
        <v>69</v>
      </c>
      <c r="F21" s="382"/>
      <c r="G21" s="19" t="s">
        <v>34</v>
      </c>
      <c r="H21" s="974"/>
      <c r="I21" s="975"/>
      <c r="J21" s="974"/>
      <c r="K21" s="975"/>
      <c r="L21" s="974"/>
      <c r="M21" s="975"/>
    </row>
    <row r="22" spans="2:13" s="94" customFormat="1" ht="27" customHeight="1">
      <c r="B22" s="980"/>
      <c r="C22" s="981"/>
      <c r="D22" s="277" t="s">
        <v>297</v>
      </c>
      <c r="E22" s="300" t="s">
        <v>70</v>
      </c>
      <c r="F22" s="382"/>
      <c r="G22" s="19" t="s">
        <v>34</v>
      </c>
      <c r="H22" s="974"/>
      <c r="I22" s="975"/>
      <c r="J22" s="974"/>
      <c r="K22" s="975"/>
      <c r="L22" s="974"/>
      <c r="M22" s="975"/>
    </row>
    <row r="23" spans="2:13" ht="27" customHeight="1">
      <c r="B23" s="980"/>
      <c r="C23" s="981"/>
      <c r="D23" s="277" t="s">
        <v>298</v>
      </c>
      <c r="E23" s="300" t="s">
        <v>62</v>
      </c>
      <c r="F23" s="382"/>
      <c r="G23" s="19" t="s">
        <v>34</v>
      </c>
      <c r="H23" s="974"/>
      <c r="I23" s="975"/>
      <c r="J23" s="974"/>
      <c r="K23" s="975"/>
      <c r="L23" s="974"/>
      <c r="M23" s="975"/>
    </row>
    <row r="24" spans="2:13" ht="27" customHeight="1">
      <c r="B24" s="980"/>
      <c r="C24" s="981"/>
      <c r="D24" s="278" t="s">
        <v>299</v>
      </c>
      <c r="E24" s="192" t="s">
        <v>7</v>
      </c>
      <c r="F24" s="382"/>
      <c r="G24" s="19" t="s">
        <v>34</v>
      </c>
      <c r="H24" s="974"/>
      <c r="I24" s="975"/>
      <c r="J24" s="974"/>
      <c r="K24" s="975"/>
      <c r="L24" s="974"/>
      <c r="M24" s="975"/>
    </row>
    <row r="25" spans="2:13" ht="25.5" customHeight="1" thickBot="1">
      <c r="B25" s="797"/>
      <c r="C25" s="982"/>
      <c r="D25" s="278" t="s">
        <v>300</v>
      </c>
      <c r="E25" s="192" t="s">
        <v>450</v>
      </c>
      <c r="F25" s="382"/>
      <c r="G25" s="19" t="s">
        <v>34</v>
      </c>
      <c r="H25" s="972"/>
      <c r="I25" s="973"/>
      <c r="J25" s="974"/>
      <c r="K25" s="975"/>
      <c r="L25" s="974"/>
      <c r="M25" s="975"/>
    </row>
    <row r="26" spans="2:13" ht="25.5" customHeight="1">
      <c r="B26" s="978" t="s">
        <v>71</v>
      </c>
      <c r="C26" s="979"/>
      <c r="D26" s="277" t="s">
        <v>301</v>
      </c>
      <c r="E26" s="300" t="s">
        <v>45</v>
      </c>
      <c r="F26" s="382"/>
      <c r="G26" s="95" t="s">
        <v>34</v>
      </c>
      <c r="H26" s="983"/>
      <c r="I26" s="984"/>
      <c r="J26" s="985"/>
      <c r="K26" s="975"/>
      <c r="L26" s="974"/>
      <c r="M26" s="975"/>
    </row>
    <row r="27" spans="2:13" ht="25.5" customHeight="1">
      <c r="B27" s="980"/>
      <c r="C27" s="981"/>
      <c r="D27" s="278" t="s">
        <v>302</v>
      </c>
      <c r="E27" s="192" t="s">
        <v>451</v>
      </c>
      <c r="F27" s="382"/>
      <c r="G27" s="95" t="s">
        <v>34</v>
      </c>
      <c r="H27" s="986"/>
      <c r="I27" s="987"/>
      <c r="J27" s="985"/>
      <c r="K27" s="975"/>
      <c r="L27" s="974"/>
      <c r="M27" s="975"/>
    </row>
    <row r="28" spans="2:13" ht="25.5" customHeight="1">
      <c r="B28" s="980"/>
      <c r="C28" s="981"/>
      <c r="D28" s="277" t="s">
        <v>303</v>
      </c>
      <c r="E28" s="300" t="s">
        <v>44</v>
      </c>
      <c r="F28" s="382"/>
      <c r="G28" s="95" t="s">
        <v>34</v>
      </c>
      <c r="H28" s="986"/>
      <c r="I28" s="987"/>
      <c r="J28" s="985"/>
      <c r="K28" s="975"/>
      <c r="L28" s="974"/>
      <c r="M28" s="975"/>
    </row>
    <row r="29" spans="2:13" ht="25.5" customHeight="1" thickBot="1">
      <c r="B29" s="797"/>
      <c r="C29" s="982"/>
      <c r="D29" s="278" t="s">
        <v>304</v>
      </c>
      <c r="E29" s="192" t="s">
        <v>8</v>
      </c>
      <c r="F29" s="382"/>
      <c r="G29" s="95" t="s">
        <v>34</v>
      </c>
      <c r="H29" s="986"/>
      <c r="I29" s="987"/>
      <c r="J29" s="988"/>
      <c r="K29" s="973"/>
      <c r="L29" s="972"/>
      <c r="M29" s="973"/>
    </row>
    <row r="30" spans="2:13" ht="27" customHeight="1" thickBot="1">
      <c r="B30" s="961" t="s">
        <v>273</v>
      </c>
      <c r="C30" s="962"/>
      <c r="D30" s="278" t="s">
        <v>305</v>
      </c>
      <c r="E30" s="192" t="s">
        <v>452</v>
      </c>
      <c r="F30" s="382"/>
      <c r="G30" s="95" t="s">
        <v>34</v>
      </c>
      <c r="H30" s="963"/>
      <c r="I30" s="964"/>
      <c r="J30" s="965"/>
      <c r="K30" s="966"/>
      <c r="L30" s="965"/>
      <c r="M30" s="967"/>
    </row>
    <row r="31" spans="2:13" ht="25.5" customHeight="1">
      <c r="B31" s="968"/>
      <c r="C31" s="969"/>
      <c r="D31" s="301" t="s">
        <v>306</v>
      </c>
      <c r="E31" s="302" t="s">
        <v>72</v>
      </c>
      <c r="F31" s="382"/>
      <c r="G31" s="95" t="s">
        <v>34</v>
      </c>
      <c r="H31" s="970"/>
      <c r="I31" s="971"/>
      <c r="J31" s="970"/>
      <c r="K31" s="971"/>
      <c r="L31" s="970"/>
      <c r="M31" s="971"/>
    </row>
    <row r="32" spans="2:13" ht="27" customHeight="1">
      <c r="B32" s="96"/>
      <c r="C32" s="97"/>
      <c r="D32" s="303"/>
      <c r="E32" s="21" t="s">
        <v>21</v>
      </c>
      <c r="F32" s="383" t="str">
        <f>IF(COUNT(F14:F31)=0," ",SUM(F14:F31))</f>
        <v xml:space="preserve"> </v>
      </c>
      <c r="G32" s="23" t="s">
        <v>34</v>
      </c>
      <c r="H32" s="976"/>
      <c r="I32" s="977"/>
      <c r="J32" s="976"/>
      <c r="K32" s="977"/>
      <c r="L32" s="976"/>
      <c r="M32" s="977"/>
    </row>
    <row r="33" spans="2:13" ht="9" customHeight="1">
      <c r="D33" s="186"/>
      <c r="E33" s="58"/>
      <c r="F33" s="304"/>
      <c r="G33" s="305"/>
      <c r="H33" s="304"/>
      <c r="I33" s="306"/>
      <c r="J33" s="304"/>
      <c r="K33" s="306"/>
      <c r="L33" s="304"/>
      <c r="M33" s="20"/>
    </row>
    <row r="34" spans="2:13" s="4" customFormat="1" ht="13.5" customHeight="1">
      <c r="B34" s="38" t="s">
        <v>454</v>
      </c>
      <c r="C34" s="38" t="s">
        <v>455</v>
      </c>
      <c r="D34" s="188"/>
      <c r="E34" s="56"/>
    </row>
    <row r="35" spans="2:13" s="162" customFormat="1" ht="13.5" customHeight="1">
      <c r="C35" s="163" t="s">
        <v>456</v>
      </c>
      <c r="D35" s="189"/>
      <c r="E35" s="167"/>
    </row>
    <row r="36" spans="2:13" s="162" customFormat="1" ht="13.5" customHeight="1">
      <c r="C36" s="411" t="s">
        <v>448</v>
      </c>
      <c r="D36" s="189"/>
      <c r="E36" s="167"/>
    </row>
    <row r="37" spans="2:13" ht="13.5" customHeight="1">
      <c r="B37" s="38" t="s">
        <v>457</v>
      </c>
      <c r="C37" s="38" t="s">
        <v>458</v>
      </c>
      <c r="D37" s="190"/>
      <c r="E37" s="57"/>
    </row>
    <row r="38" spans="2:13" s="169" customFormat="1" ht="13.5" customHeight="1">
      <c r="C38" s="163" t="s">
        <v>459</v>
      </c>
      <c r="D38" s="191"/>
      <c r="E38" s="168"/>
    </row>
    <row r="39" spans="2:13" ht="13.5" customHeight="1">
      <c r="B39" s="38" t="s">
        <v>460</v>
      </c>
      <c r="C39" s="38" t="s">
        <v>461</v>
      </c>
      <c r="D39" s="190"/>
      <c r="E39" s="57"/>
    </row>
    <row r="40" spans="2:13" s="169" customFormat="1" ht="13.5" customHeight="1">
      <c r="C40" s="163" t="s">
        <v>462</v>
      </c>
      <c r="D40" s="191"/>
      <c r="E40" s="168"/>
    </row>
    <row r="41" spans="2:13" ht="13.5" customHeight="1">
      <c r="B41" s="38" t="s">
        <v>411</v>
      </c>
      <c r="C41" s="38" t="s">
        <v>463</v>
      </c>
      <c r="D41" s="190"/>
      <c r="E41" s="57"/>
    </row>
    <row r="42" spans="2:13" s="169" customFormat="1" ht="13.5" customHeight="1">
      <c r="B42" s="163" t="s">
        <v>411</v>
      </c>
      <c r="C42" s="163" t="s">
        <v>412</v>
      </c>
      <c r="D42" s="191"/>
      <c r="E42" s="168"/>
    </row>
  </sheetData>
  <mergeCells count="75">
    <mergeCell ref="J1:M2"/>
    <mergeCell ref="B12:E13"/>
    <mergeCell ref="F12:G12"/>
    <mergeCell ref="H12:I12"/>
    <mergeCell ref="J12:K12"/>
    <mergeCell ref="L12:M12"/>
    <mergeCell ref="F13:G13"/>
    <mergeCell ref="H13:I13"/>
    <mergeCell ref="J13:K13"/>
    <mergeCell ref="L13:M13"/>
    <mergeCell ref="C14:E14"/>
    <mergeCell ref="H14:I14"/>
    <mergeCell ref="J14:K14"/>
    <mergeCell ref="L14:M14"/>
    <mergeCell ref="C15:E15"/>
    <mergeCell ref="H15:I15"/>
    <mergeCell ref="J15:K15"/>
    <mergeCell ref="L15:M15"/>
    <mergeCell ref="B16:C17"/>
    <mergeCell ref="H16:I16"/>
    <mergeCell ref="J16:K16"/>
    <mergeCell ref="L16:M16"/>
    <mergeCell ref="H17:I17"/>
    <mergeCell ref="J17:K17"/>
    <mergeCell ref="L17:M17"/>
    <mergeCell ref="B18:C19"/>
    <mergeCell ref="H18:I18"/>
    <mergeCell ref="J18:K18"/>
    <mergeCell ref="L18:M18"/>
    <mergeCell ref="H19:I19"/>
    <mergeCell ref="J19:K19"/>
    <mergeCell ref="L19:M19"/>
    <mergeCell ref="B20:C25"/>
    <mergeCell ref="H20:I20"/>
    <mergeCell ref="J20:K20"/>
    <mergeCell ref="L20:M20"/>
    <mergeCell ref="H21:I21"/>
    <mergeCell ref="H24:I24"/>
    <mergeCell ref="J24:K24"/>
    <mergeCell ref="L24:M24"/>
    <mergeCell ref="L21:M21"/>
    <mergeCell ref="H22:I22"/>
    <mergeCell ref="J22:K22"/>
    <mergeCell ref="L22:M22"/>
    <mergeCell ref="H23:I23"/>
    <mergeCell ref="J23:K23"/>
    <mergeCell ref="J21:K21"/>
    <mergeCell ref="L23:M23"/>
    <mergeCell ref="B26:C29"/>
    <mergeCell ref="H26:I26"/>
    <mergeCell ref="J26:K26"/>
    <mergeCell ref="L26:M26"/>
    <mergeCell ref="H27:I27"/>
    <mergeCell ref="J27:K27"/>
    <mergeCell ref="L27:M27"/>
    <mergeCell ref="H28:I28"/>
    <mergeCell ref="J28:K28"/>
    <mergeCell ref="L28:M28"/>
    <mergeCell ref="H29:I29"/>
    <mergeCell ref="J29:K29"/>
    <mergeCell ref="L29:M29"/>
    <mergeCell ref="H25:I25"/>
    <mergeCell ref="J25:K25"/>
    <mergeCell ref="L25:M25"/>
    <mergeCell ref="H32:I32"/>
    <mergeCell ref="J32:K32"/>
    <mergeCell ref="L32:M32"/>
    <mergeCell ref="B30:C30"/>
    <mergeCell ref="H30:I30"/>
    <mergeCell ref="J30:K30"/>
    <mergeCell ref="L30:M30"/>
    <mergeCell ref="B31:C31"/>
    <mergeCell ref="H31:I31"/>
    <mergeCell ref="J31:K31"/>
    <mergeCell ref="L31:M31"/>
  </mergeCells>
  <phoneticPr fontId="3"/>
  <pageMargins left="0.70866141732283472" right="0.19685039370078741" top="0.51181102362204722" bottom="0.51181102362204722" header="0.31496062992125984" footer="0.27559055118110237"/>
  <pageSetup paperSize="9" scale="92" orientation="portrait" r:id="rId1"/>
  <headerFooter scaleWithDoc="0" alignWithMargins="0">
    <oddFooter>&amp;L&amp;9 2026.03.31新T&amp;C-12-</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2388" r:id="rId4" name="Check Box 52">
              <controlPr defaultSize="0" autoFill="0" autoLine="0" autoPict="0">
                <anchor moveWithCells="1" sizeWithCells="1">
                  <from>
                    <xdr:col>7</xdr:col>
                    <xdr:colOff>371475</xdr:colOff>
                    <xdr:row>15</xdr:row>
                    <xdr:rowOff>114300</xdr:rowOff>
                  </from>
                  <to>
                    <xdr:col>7</xdr:col>
                    <xdr:colOff>676275</xdr:colOff>
                    <xdr:row>15</xdr:row>
                    <xdr:rowOff>323850</xdr:rowOff>
                  </to>
                </anchor>
              </controlPr>
            </control>
          </mc:Choice>
        </mc:AlternateContent>
        <mc:AlternateContent xmlns:mc="http://schemas.openxmlformats.org/markup-compatibility/2006">
          <mc:Choice Requires="x14">
            <control shapeId="782389" r:id="rId5" name="Check Box 53">
              <controlPr defaultSize="0" autoFill="0" autoLine="0" autoPict="0">
                <anchor moveWithCells="1" sizeWithCells="1">
                  <from>
                    <xdr:col>9</xdr:col>
                    <xdr:colOff>352425</xdr:colOff>
                    <xdr:row>15</xdr:row>
                    <xdr:rowOff>104775</xdr:rowOff>
                  </from>
                  <to>
                    <xdr:col>9</xdr:col>
                    <xdr:colOff>666750</xdr:colOff>
                    <xdr:row>15</xdr:row>
                    <xdr:rowOff>314325</xdr:rowOff>
                  </to>
                </anchor>
              </controlPr>
            </control>
          </mc:Choice>
        </mc:AlternateContent>
        <mc:AlternateContent xmlns:mc="http://schemas.openxmlformats.org/markup-compatibility/2006">
          <mc:Choice Requires="x14">
            <control shapeId="782390" r:id="rId6" name="Check Box 54">
              <controlPr defaultSize="0" autoFill="0" autoLine="0" autoPict="0">
                <anchor moveWithCells="1" sizeWithCells="1">
                  <from>
                    <xdr:col>11</xdr:col>
                    <xdr:colOff>323850</xdr:colOff>
                    <xdr:row>15</xdr:row>
                    <xdr:rowOff>95250</xdr:rowOff>
                  </from>
                  <to>
                    <xdr:col>11</xdr:col>
                    <xdr:colOff>628650</xdr:colOff>
                    <xdr:row>15</xdr:row>
                    <xdr:rowOff>304800</xdr:rowOff>
                  </to>
                </anchor>
              </controlPr>
            </control>
          </mc:Choice>
        </mc:AlternateContent>
        <mc:AlternateContent xmlns:mc="http://schemas.openxmlformats.org/markup-compatibility/2006">
          <mc:Choice Requires="x14">
            <control shapeId="782385" r:id="rId7" name="Check Box 49">
              <controlPr defaultSize="0" autoFill="0" autoLine="0" autoPict="0">
                <anchor moveWithCells="1" sizeWithCells="1">
                  <from>
                    <xdr:col>7</xdr:col>
                    <xdr:colOff>371475</xdr:colOff>
                    <xdr:row>14</xdr:row>
                    <xdr:rowOff>85725</xdr:rowOff>
                  </from>
                  <to>
                    <xdr:col>7</xdr:col>
                    <xdr:colOff>676275</xdr:colOff>
                    <xdr:row>14</xdr:row>
                    <xdr:rowOff>295275</xdr:rowOff>
                  </to>
                </anchor>
              </controlPr>
            </control>
          </mc:Choice>
        </mc:AlternateContent>
        <mc:AlternateContent xmlns:mc="http://schemas.openxmlformats.org/markup-compatibility/2006">
          <mc:Choice Requires="x14">
            <control shapeId="782386" r:id="rId8" name="Check Box 50">
              <controlPr defaultSize="0" autoFill="0" autoLine="0" autoPict="0">
                <anchor moveWithCells="1" sizeWithCells="1">
                  <from>
                    <xdr:col>9</xdr:col>
                    <xdr:colOff>352425</xdr:colOff>
                    <xdr:row>14</xdr:row>
                    <xdr:rowOff>76200</xdr:rowOff>
                  </from>
                  <to>
                    <xdr:col>9</xdr:col>
                    <xdr:colOff>666750</xdr:colOff>
                    <xdr:row>14</xdr:row>
                    <xdr:rowOff>285750</xdr:rowOff>
                  </to>
                </anchor>
              </controlPr>
            </control>
          </mc:Choice>
        </mc:AlternateContent>
        <mc:AlternateContent xmlns:mc="http://schemas.openxmlformats.org/markup-compatibility/2006">
          <mc:Choice Requires="x14">
            <control shapeId="782387" r:id="rId9" name="Check Box 51">
              <controlPr defaultSize="0" autoFill="0" autoLine="0" autoPict="0">
                <anchor moveWithCells="1" sizeWithCells="1">
                  <from>
                    <xdr:col>11</xdr:col>
                    <xdr:colOff>323850</xdr:colOff>
                    <xdr:row>14</xdr:row>
                    <xdr:rowOff>66675</xdr:rowOff>
                  </from>
                  <to>
                    <xdr:col>11</xdr:col>
                    <xdr:colOff>628650</xdr:colOff>
                    <xdr:row>14</xdr:row>
                    <xdr:rowOff>276225</xdr:rowOff>
                  </to>
                </anchor>
              </controlPr>
            </control>
          </mc:Choice>
        </mc:AlternateContent>
        <mc:AlternateContent xmlns:mc="http://schemas.openxmlformats.org/markup-compatibility/2006">
          <mc:Choice Requires="x14">
            <control shapeId="782382" r:id="rId10" name="Check Box 46">
              <controlPr defaultSize="0" autoFill="0" autoLine="0" autoPict="0">
                <anchor moveWithCells="1" sizeWithCells="1">
                  <from>
                    <xdr:col>7</xdr:col>
                    <xdr:colOff>371475</xdr:colOff>
                    <xdr:row>13</xdr:row>
                    <xdr:rowOff>123825</xdr:rowOff>
                  </from>
                  <to>
                    <xdr:col>7</xdr:col>
                    <xdr:colOff>676275</xdr:colOff>
                    <xdr:row>13</xdr:row>
                    <xdr:rowOff>333375</xdr:rowOff>
                  </to>
                </anchor>
              </controlPr>
            </control>
          </mc:Choice>
        </mc:AlternateContent>
        <mc:AlternateContent xmlns:mc="http://schemas.openxmlformats.org/markup-compatibility/2006">
          <mc:Choice Requires="x14">
            <control shapeId="782383" r:id="rId11" name="Check Box 47">
              <controlPr defaultSize="0" autoFill="0" autoLine="0" autoPict="0">
                <anchor moveWithCells="1" sizeWithCells="1">
                  <from>
                    <xdr:col>9</xdr:col>
                    <xdr:colOff>352425</xdr:colOff>
                    <xdr:row>13</xdr:row>
                    <xdr:rowOff>114300</xdr:rowOff>
                  </from>
                  <to>
                    <xdr:col>9</xdr:col>
                    <xdr:colOff>666750</xdr:colOff>
                    <xdr:row>13</xdr:row>
                    <xdr:rowOff>323850</xdr:rowOff>
                  </to>
                </anchor>
              </controlPr>
            </control>
          </mc:Choice>
        </mc:AlternateContent>
        <mc:AlternateContent xmlns:mc="http://schemas.openxmlformats.org/markup-compatibility/2006">
          <mc:Choice Requires="x14">
            <control shapeId="782384" r:id="rId12" name="Check Box 48">
              <controlPr defaultSize="0" autoFill="0" autoLine="0" autoPict="0">
                <anchor moveWithCells="1" sizeWithCells="1">
                  <from>
                    <xdr:col>11</xdr:col>
                    <xdr:colOff>323850</xdr:colOff>
                    <xdr:row>13</xdr:row>
                    <xdr:rowOff>104775</xdr:rowOff>
                  </from>
                  <to>
                    <xdr:col>11</xdr:col>
                    <xdr:colOff>628650</xdr:colOff>
                    <xdr:row>13</xdr:row>
                    <xdr:rowOff>314325</xdr:rowOff>
                  </to>
                </anchor>
              </controlPr>
            </control>
          </mc:Choice>
        </mc:AlternateContent>
        <mc:AlternateContent xmlns:mc="http://schemas.openxmlformats.org/markup-compatibility/2006">
          <mc:Choice Requires="x14">
            <control shapeId="782379" r:id="rId13" name="Check Box 43">
              <controlPr defaultSize="0" autoFill="0" autoLine="0" autoPict="0">
                <anchor moveWithCells="1" sizeWithCells="1">
                  <from>
                    <xdr:col>7</xdr:col>
                    <xdr:colOff>371475</xdr:colOff>
                    <xdr:row>30</xdr:row>
                    <xdr:rowOff>76200</xdr:rowOff>
                  </from>
                  <to>
                    <xdr:col>7</xdr:col>
                    <xdr:colOff>676275</xdr:colOff>
                    <xdr:row>30</xdr:row>
                    <xdr:rowOff>285750</xdr:rowOff>
                  </to>
                </anchor>
              </controlPr>
            </control>
          </mc:Choice>
        </mc:AlternateContent>
        <mc:AlternateContent xmlns:mc="http://schemas.openxmlformats.org/markup-compatibility/2006">
          <mc:Choice Requires="x14">
            <control shapeId="782380" r:id="rId14" name="Check Box 44">
              <controlPr defaultSize="0" autoFill="0" autoLine="0" autoPict="0">
                <anchor moveWithCells="1" sizeWithCells="1">
                  <from>
                    <xdr:col>9</xdr:col>
                    <xdr:colOff>352425</xdr:colOff>
                    <xdr:row>30</xdr:row>
                    <xdr:rowOff>66675</xdr:rowOff>
                  </from>
                  <to>
                    <xdr:col>9</xdr:col>
                    <xdr:colOff>666750</xdr:colOff>
                    <xdr:row>30</xdr:row>
                    <xdr:rowOff>276225</xdr:rowOff>
                  </to>
                </anchor>
              </controlPr>
            </control>
          </mc:Choice>
        </mc:AlternateContent>
        <mc:AlternateContent xmlns:mc="http://schemas.openxmlformats.org/markup-compatibility/2006">
          <mc:Choice Requires="x14">
            <control shapeId="782381" r:id="rId15" name="Check Box 45">
              <controlPr defaultSize="0" autoFill="0" autoLine="0" autoPict="0">
                <anchor moveWithCells="1" sizeWithCells="1">
                  <from>
                    <xdr:col>11</xdr:col>
                    <xdr:colOff>323850</xdr:colOff>
                    <xdr:row>30</xdr:row>
                    <xdr:rowOff>57150</xdr:rowOff>
                  </from>
                  <to>
                    <xdr:col>11</xdr:col>
                    <xdr:colOff>628650</xdr:colOff>
                    <xdr:row>30</xdr:row>
                    <xdr:rowOff>266700</xdr:rowOff>
                  </to>
                </anchor>
              </controlPr>
            </control>
          </mc:Choice>
        </mc:AlternateContent>
        <mc:AlternateContent xmlns:mc="http://schemas.openxmlformats.org/markup-compatibility/2006">
          <mc:Choice Requires="x14">
            <control shapeId="782376" r:id="rId16" name="Check Box 40">
              <controlPr defaultSize="0" autoFill="0" autoLine="0" autoPict="0">
                <anchor moveWithCells="1" sizeWithCells="1">
                  <from>
                    <xdr:col>7</xdr:col>
                    <xdr:colOff>371475</xdr:colOff>
                    <xdr:row>29</xdr:row>
                    <xdr:rowOff>104775</xdr:rowOff>
                  </from>
                  <to>
                    <xdr:col>7</xdr:col>
                    <xdr:colOff>676275</xdr:colOff>
                    <xdr:row>29</xdr:row>
                    <xdr:rowOff>314325</xdr:rowOff>
                  </to>
                </anchor>
              </controlPr>
            </control>
          </mc:Choice>
        </mc:AlternateContent>
        <mc:AlternateContent xmlns:mc="http://schemas.openxmlformats.org/markup-compatibility/2006">
          <mc:Choice Requires="x14">
            <control shapeId="782377" r:id="rId17" name="Check Box 41">
              <controlPr defaultSize="0" autoFill="0" autoLine="0" autoPict="0">
                <anchor moveWithCells="1" sizeWithCells="1">
                  <from>
                    <xdr:col>9</xdr:col>
                    <xdr:colOff>352425</xdr:colOff>
                    <xdr:row>29</xdr:row>
                    <xdr:rowOff>95250</xdr:rowOff>
                  </from>
                  <to>
                    <xdr:col>9</xdr:col>
                    <xdr:colOff>666750</xdr:colOff>
                    <xdr:row>29</xdr:row>
                    <xdr:rowOff>304800</xdr:rowOff>
                  </to>
                </anchor>
              </controlPr>
            </control>
          </mc:Choice>
        </mc:AlternateContent>
        <mc:AlternateContent xmlns:mc="http://schemas.openxmlformats.org/markup-compatibility/2006">
          <mc:Choice Requires="x14">
            <control shapeId="782378" r:id="rId18" name="Check Box 42">
              <controlPr defaultSize="0" autoFill="0" autoLine="0" autoPict="0">
                <anchor moveWithCells="1" sizeWithCells="1">
                  <from>
                    <xdr:col>11</xdr:col>
                    <xdr:colOff>323850</xdr:colOff>
                    <xdr:row>29</xdr:row>
                    <xdr:rowOff>85725</xdr:rowOff>
                  </from>
                  <to>
                    <xdr:col>11</xdr:col>
                    <xdr:colOff>628650</xdr:colOff>
                    <xdr:row>29</xdr:row>
                    <xdr:rowOff>295275</xdr:rowOff>
                  </to>
                </anchor>
              </controlPr>
            </control>
          </mc:Choice>
        </mc:AlternateContent>
        <mc:AlternateContent xmlns:mc="http://schemas.openxmlformats.org/markup-compatibility/2006">
          <mc:Choice Requires="x14">
            <control shapeId="782373" r:id="rId19" name="Check Box 37">
              <controlPr defaultSize="0" autoFill="0" autoLine="0" autoPict="0">
                <anchor moveWithCells="1" sizeWithCells="1">
                  <from>
                    <xdr:col>7</xdr:col>
                    <xdr:colOff>371475</xdr:colOff>
                    <xdr:row>28</xdr:row>
                    <xdr:rowOff>104775</xdr:rowOff>
                  </from>
                  <to>
                    <xdr:col>7</xdr:col>
                    <xdr:colOff>676275</xdr:colOff>
                    <xdr:row>28</xdr:row>
                    <xdr:rowOff>314325</xdr:rowOff>
                  </to>
                </anchor>
              </controlPr>
            </control>
          </mc:Choice>
        </mc:AlternateContent>
        <mc:AlternateContent xmlns:mc="http://schemas.openxmlformats.org/markup-compatibility/2006">
          <mc:Choice Requires="x14">
            <control shapeId="782374" r:id="rId20" name="Check Box 38">
              <controlPr defaultSize="0" autoFill="0" autoLine="0" autoPict="0">
                <anchor moveWithCells="1" sizeWithCells="1">
                  <from>
                    <xdr:col>9</xdr:col>
                    <xdr:colOff>352425</xdr:colOff>
                    <xdr:row>28</xdr:row>
                    <xdr:rowOff>95250</xdr:rowOff>
                  </from>
                  <to>
                    <xdr:col>9</xdr:col>
                    <xdr:colOff>666750</xdr:colOff>
                    <xdr:row>28</xdr:row>
                    <xdr:rowOff>304800</xdr:rowOff>
                  </to>
                </anchor>
              </controlPr>
            </control>
          </mc:Choice>
        </mc:AlternateContent>
        <mc:AlternateContent xmlns:mc="http://schemas.openxmlformats.org/markup-compatibility/2006">
          <mc:Choice Requires="x14">
            <control shapeId="782375" r:id="rId21" name="Check Box 39">
              <controlPr defaultSize="0" autoFill="0" autoLine="0" autoPict="0">
                <anchor moveWithCells="1" sizeWithCells="1">
                  <from>
                    <xdr:col>11</xdr:col>
                    <xdr:colOff>323850</xdr:colOff>
                    <xdr:row>28</xdr:row>
                    <xdr:rowOff>85725</xdr:rowOff>
                  </from>
                  <to>
                    <xdr:col>11</xdr:col>
                    <xdr:colOff>628650</xdr:colOff>
                    <xdr:row>28</xdr:row>
                    <xdr:rowOff>295275</xdr:rowOff>
                  </to>
                </anchor>
              </controlPr>
            </control>
          </mc:Choice>
        </mc:AlternateContent>
        <mc:AlternateContent xmlns:mc="http://schemas.openxmlformats.org/markup-compatibility/2006">
          <mc:Choice Requires="x14">
            <control shapeId="782370" r:id="rId22" name="Check Box 34">
              <controlPr defaultSize="0" autoFill="0" autoLine="0" autoPict="0">
                <anchor moveWithCells="1" sizeWithCells="1">
                  <from>
                    <xdr:col>7</xdr:col>
                    <xdr:colOff>371475</xdr:colOff>
                    <xdr:row>27</xdr:row>
                    <xdr:rowOff>114300</xdr:rowOff>
                  </from>
                  <to>
                    <xdr:col>7</xdr:col>
                    <xdr:colOff>676275</xdr:colOff>
                    <xdr:row>28</xdr:row>
                    <xdr:rowOff>0</xdr:rowOff>
                  </to>
                </anchor>
              </controlPr>
            </control>
          </mc:Choice>
        </mc:AlternateContent>
        <mc:AlternateContent xmlns:mc="http://schemas.openxmlformats.org/markup-compatibility/2006">
          <mc:Choice Requires="x14">
            <control shapeId="782371" r:id="rId23" name="Check Box 35">
              <controlPr defaultSize="0" autoFill="0" autoLine="0" autoPict="0">
                <anchor moveWithCells="1" sizeWithCells="1">
                  <from>
                    <xdr:col>9</xdr:col>
                    <xdr:colOff>352425</xdr:colOff>
                    <xdr:row>27</xdr:row>
                    <xdr:rowOff>104775</xdr:rowOff>
                  </from>
                  <to>
                    <xdr:col>9</xdr:col>
                    <xdr:colOff>666750</xdr:colOff>
                    <xdr:row>27</xdr:row>
                    <xdr:rowOff>314325</xdr:rowOff>
                  </to>
                </anchor>
              </controlPr>
            </control>
          </mc:Choice>
        </mc:AlternateContent>
        <mc:AlternateContent xmlns:mc="http://schemas.openxmlformats.org/markup-compatibility/2006">
          <mc:Choice Requires="x14">
            <control shapeId="782372" r:id="rId24" name="Check Box 36">
              <controlPr defaultSize="0" autoFill="0" autoLine="0" autoPict="0">
                <anchor moveWithCells="1" sizeWithCells="1">
                  <from>
                    <xdr:col>11</xdr:col>
                    <xdr:colOff>323850</xdr:colOff>
                    <xdr:row>27</xdr:row>
                    <xdr:rowOff>95250</xdr:rowOff>
                  </from>
                  <to>
                    <xdr:col>11</xdr:col>
                    <xdr:colOff>628650</xdr:colOff>
                    <xdr:row>27</xdr:row>
                    <xdr:rowOff>304800</xdr:rowOff>
                  </to>
                </anchor>
              </controlPr>
            </control>
          </mc:Choice>
        </mc:AlternateContent>
        <mc:AlternateContent xmlns:mc="http://schemas.openxmlformats.org/markup-compatibility/2006">
          <mc:Choice Requires="x14">
            <control shapeId="782367" r:id="rId25" name="Check Box 31">
              <controlPr defaultSize="0" autoFill="0" autoLine="0" autoPict="0">
                <anchor moveWithCells="1" sizeWithCells="1">
                  <from>
                    <xdr:col>7</xdr:col>
                    <xdr:colOff>371475</xdr:colOff>
                    <xdr:row>26</xdr:row>
                    <xdr:rowOff>85725</xdr:rowOff>
                  </from>
                  <to>
                    <xdr:col>7</xdr:col>
                    <xdr:colOff>676275</xdr:colOff>
                    <xdr:row>26</xdr:row>
                    <xdr:rowOff>295275</xdr:rowOff>
                  </to>
                </anchor>
              </controlPr>
            </control>
          </mc:Choice>
        </mc:AlternateContent>
        <mc:AlternateContent xmlns:mc="http://schemas.openxmlformats.org/markup-compatibility/2006">
          <mc:Choice Requires="x14">
            <control shapeId="782368" r:id="rId26" name="Check Box 32">
              <controlPr defaultSize="0" autoFill="0" autoLine="0" autoPict="0">
                <anchor moveWithCells="1" sizeWithCells="1">
                  <from>
                    <xdr:col>9</xdr:col>
                    <xdr:colOff>352425</xdr:colOff>
                    <xdr:row>26</xdr:row>
                    <xdr:rowOff>76200</xdr:rowOff>
                  </from>
                  <to>
                    <xdr:col>9</xdr:col>
                    <xdr:colOff>666750</xdr:colOff>
                    <xdr:row>26</xdr:row>
                    <xdr:rowOff>285750</xdr:rowOff>
                  </to>
                </anchor>
              </controlPr>
            </control>
          </mc:Choice>
        </mc:AlternateContent>
        <mc:AlternateContent xmlns:mc="http://schemas.openxmlformats.org/markup-compatibility/2006">
          <mc:Choice Requires="x14">
            <control shapeId="782369" r:id="rId27" name="Check Box 33">
              <controlPr defaultSize="0" autoFill="0" autoLine="0" autoPict="0">
                <anchor moveWithCells="1" sizeWithCells="1">
                  <from>
                    <xdr:col>11</xdr:col>
                    <xdr:colOff>323850</xdr:colOff>
                    <xdr:row>26</xdr:row>
                    <xdr:rowOff>66675</xdr:rowOff>
                  </from>
                  <to>
                    <xdr:col>11</xdr:col>
                    <xdr:colOff>628650</xdr:colOff>
                    <xdr:row>26</xdr:row>
                    <xdr:rowOff>276225</xdr:rowOff>
                  </to>
                </anchor>
              </controlPr>
            </control>
          </mc:Choice>
        </mc:AlternateContent>
        <mc:AlternateContent xmlns:mc="http://schemas.openxmlformats.org/markup-compatibility/2006">
          <mc:Choice Requires="x14">
            <control shapeId="782364" r:id="rId28" name="Check Box 28">
              <controlPr defaultSize="0" autoFill="0" autoLine="0" autoPict="0">
                <anchor moveWithCells="1" sizeWithCells="1">
                  <from>
                    <xdr:col>7</xdr:col>
                    <xdr:colOff>371475</xdr:colOff>
                    <xdr:row>25</xdr:row>
                    <xdr:rowOff>66675</xdr:rowOff>
                  </from>
                  <to>
                    <xdr:col>7</xdr:col>
                    <xdr:colOff>676275</xdr:colOff>
                    <xdr:row>25</xdr:row>
                    <xdr:rowOff>276225</xdr:rowOff>
                  </to>
                </anchor>
              </controlPr>
            </control>
          </mc:Choice>
        </mc:AlternateContent>
        <mc:AlternateContent xmlns:mc="http://schemas.openxmlformats.org/markup-compatibility/2006">
          <mc:Choice Requires="x14">
            <control shapeId="782365" r:id="rId29" name="Check Box 29">
              <controlPr defaultSize="0" autoFill="0" autoLine="0" autoPict="0">
                <anchor moveWithCells="1" sizeWithCells="1">
                  <from>
                    <xdr:col>9</xdr:col>
                    <xdr:colOff>352425</xdr:colOff>
                    <xdr:row>25</xdr:row>
                    <xdr:rowOff>57150</xdr:rowOff>
                  </from>
                  <to>
                    <xdr:col>9</xdr:col>
                    <xdr:colOff>666750</xdr:colOff>
                    <xdr:row>25</xdr:row>
                    <xdr:rowOff>266700</xdr:rowOff>
                  </to>
                </anchor>
              </controlPr>
            </control>
          </mc:Choice>
        </mc:AlternateContent>
        <mc:AlternateContent xmlns:mc="http://schemas.openxmlformats.org/markup-compatibility/2006">
          <mc:Choice Requires="x14">
            <control shapeId="782366" r:id="rId30" name="Check Box 30">
              <controlPr defaultSize="0" autoFill="0" autoLine="0" autoPict="0">
                <anchor moveWithCells="1" sizeWithCells="1">
                  <from>
                    <xdr:col>11</xdr:col>
                    <xdr:colOff>323850</xdr:colOff>
                    <xdr:row>25</xdr:row>
                    <xdr:rowOff>47625</xdr:rowOff>
                  </from>
                  <to>
                    <xdr:col>11</xdr:col>
                    <xdr:colOff>628650</xdr:colOff>
                    <xdr:row>25</xdr:row>
                    <xdr:rowOff>257175</xdr:rowOff>
                  </to>
                </anchor>
              </controlPr>
            </control>
          </mc:Choice>
        </mc:AlternateContent>
        <mc:AlternateContent xmlns:mc="http://schemas.openxmlformats.org/markup-compatibility/2006">
          <mc:Choice Requires="x14">
            <control shapeId="782361" r:id="rId31" name="Check Box 25">
              <controlPr defaultSize="0" autoFill="0" autoLine="0" autoPict="0">
                <anchor moveWithCells="1" sizeWithCells="1">
                  <from>
                    <xdr:col>7</xdr:col>
                    <xdr:colOff>371475</xdr:colOff>
                    <xdr:row>24</xdr:row>
                    <xdr:rowOff>95250</xdr:rowOff>
                  </from>
                  <to>
                    <xdr:col>7</xdr:col>
                    <xdr:colOff>676275</xdr:colOff>
                    <xdr:row>24</xdr:row>
                    <xdr:rowOff>304800</xdr:rowOff>
                  </to>
                </anchor>
              </controlPr>
            </control>
          </mc:Choice>
        </mc:AlternateContent>
        <mc:AlternateContent xmlns:mc="http://schemas.openxmlformats.org/markup-compatibility/2006">
          <mc:Choice Requires="x14">
            <control shapeId="782362" r:id="rId32" name="Check Box 26">
              <controlPr defaultSize="0" autoFill="0" autoLine="0" autoPict="0">
                <anchor moveWithCells="1" sizeWithCells="1">
                  <from>
                    <xdr:col>9</xdr:col>
                    <xdr:colOff>352425</xdr:colOff>
                    <xdr:row>24</xdr:row>
                    <xdr:rowOff>85725</xdr:rowOff>
                  </from>
                  <to>
                    <xdr:col>9</xdr:col>
                    <xdr:colOff>666750</xdr:colOff>
                    <xdr:row>24</xdr:row>
                    <xdr:rowOff>295275</xdr:rowOff>
                  </to>
                </anchor>
              </controlPr>
            </control>
          </mc:Choice>
        </mc:AlternateContent>
        <mc:AlternateContent xmlns:mc="http://schemas.openxmlformats.org/markup-compatibility/2006">
          <mc:Choice Requires="x14">
            <control shapeId="782363" r:id="rId33" name="Check Box 27">
              <controlPr defaultSize="0" autoFill="0" autoLine="0" autoPict="0">
                <anchor moveWithCells="1" sizeWithCells="1">
                  <from>
                    <xdr:col>11</xdr:col>
                    <xdr:colOff>323850</xdr:colOff>
                    <xdr:row>24</xdr:row>
                    <xdr:rowOff>76200</xdr:rowOff>
                  </from>
                  <to>
                    <xdr:col>11</xdr:col>
                    <xdr:colOff>628650</xdr:colOff>
                    <xdr:row>24</xdr:row>
                    <xdr:rowOff>285750</xdr:rowOff>
                  </to>
                </anchor>
              </controlPr>
            </control>
          </mc:Choice>
        </mc:AlternateContent>
        <mc:AlternateContent xmlns:mc="http://schemas.openxmlformats.org/markup-compatibility/2006">
          <mc:Choice Requires="x14">
            <control shapeId="782358" r:id="rId34" name="Check Box 22">
              <controlPr defaultSize="0" autoFill="0" autoLine="0" autoPict="0">
                <anchor moveWithCells="1" sizeWithCells="1">
                  <from>
                    <xdr:col>7</xdr:col>
                    <xdr:colOff>371475</xdr:colOff>
                    <xdr:row>23</xdr:row>
                    <xdr:rowOff>104775</xdr:rowOff>
                  </from>
                  <to>
                    <xdr:col>7</xdr:col>
                    <xdr:colOff>676275</xdr:colOff>
                    <xdr:row>23</xdr:row>
                    <xdr:rowOff>314325</xdr:rowOff>
                  </to>
                </anchor>
              </controlPr>
            </control>
          </mc:Choice>
        </mc:AlternateContent>
        <mc:AlternateContent xmlns:mc="http://schemas.openxmlformats.org/markup-compatibility/2006">
          <mc:Choice Requires="x14">
            <control shapeId="782359" r:id="rId35" name="Check Box 23">
              <controlPr defaultSize="0" autoFill="0" autoLine="0" autoPict="0">
                <anchor moveWithCells="1" sizeWithCells="1">
                  <from>
                    <xdr:col>9</xdr:col>
                    <xdr:colOff>352425</xdr:colOff>
                    <xdr:row>23</xdr:row>
                    <xdr:rowOff>95250</xdr:rowOff>
                  </from>
                  <to>
                    <xdr:col>9</xdr:col>
                    <xdr:colOff>666750</xdr:colOff>
                    <xdr:row>23</xdr:row>
                    <xdr:rowOff>304800</xdr:rowOff>
                  </to>
                </anchor>
              </controlPr>
            </control>
          </mc:Choice>
        </mc:AlternateContent>
        <mc:AlternateContent xmlns:mc="http://schemas.openxmlformats.org/markup-compatibility/2006">
          <mc:Choice Requires="x14">
            <control shapeId="782360" r:id="rId36" name="Check Box 24">
              <controlPr defaultSize="0" autoFill="0" autoLine="0" autoPict="0">
                <anchor moveWithCells="1" sizeWithCells="1">
                  <from>
                    <xdr:col>11</xdr:col>
                    <xdr:colOff>323850</xdr:colOff>
                    <xdr:row>23</xdr:row>
                    <xdr:rowOff>85725</xdr:rowOff>
                  </from>
                  <to>
                    <xdr:col>11</xdr:col>
                    <xdr:colOff>628650</xdr:colOff>
                    <xdr:row>23</xdr:row>
                    <xdr:rowOff>295275</xdr:rowOff>
                  </to>
                </anchor>
              </controlPr>
            </control>
          </mc:Choice>
        </mc:AlternateContent>
        <mc:AlternateContent xmlns:mc="http://schemas.openxmlformats.org/markup-compatibility/2006">
          <mc:Choice Requires="x14">
            <control shapeId="782355" r:id="rId37" name="Check Box 19">
              <controlPr defaultSize="0" autoFill="0" autoLine="0" autoPict="0">
                <anchor moveWithCells="1" sizeWithCells="1">
                  <from>
                    <xdr:col>7</xdr:col>
                    <xdr:colOff>371475</xdr:colOff>
                    <xdr:row>22</xdr:row>
                    <xdr:rowOff>85725</xdr:rowOff>
                  </from>
                  <to>
                    <xdr:col>7</xdr:col>
                    <xdr:colOff>676275</xdr:colOff>
                    <xdr:row>22</xdr:row>
                    <xdr:rowOff>295275</xdr:rowOff>
                  </to>
                </anchor>
              </controlPr>
            </control>
          </mc:Choice>
        </mc:AlternateContent>
        <mc:AlternateContent xmlns:mc="http://schemas.openxmlformats.org/markup-compatibility/2006">
          <mc:Choice Requires="x14">
            <control shapeId="782356" r:id="rId38" name="Check Box 20">
              <controlPr defaultSize="0" autoFill="0" autoLine="0" autoPict="0">
                <anchor moveWithCells="1" sizeWithCells="1">
                  <from>
                    <xdr:col>9</xdr:col>
                    <xdr:colOff>352425</xdr:colOff>
                    <xdr:row>22</xdr:row>
                    <xdr:rowOff>76200</xdr:rowOff>
                  </from>
                  <to>
                    <xdr:col>9</xdr:col>
                    <xdr:colOff>666750</xdr:colOff>
                    <xdr:row>22</xdr:row>
                    <xdr:rowOff>285750</xdr:rowOff>
                  </to>
                </anchor>
              </controlPr>
            </control>
          </mc:Choice>
        </mc:AlternateContent>
        <mc:AlternateContent xmlns:mc="http://schemas.openxmlformats.org/markup-compatibility/2006">
          <mc:Choice Requires="x14">
            <control shapeId="782357" r:id="rId39" name="Check Box 21">
              <controlPr defaultSize="0" autoFill="0" autoLine="0" autoPict="0">
                <anchor moveWithCells="1" sizeWithCells="1">
                  <from>
                    <xdr:col>11</xdr:col>
                    <xdr:colOff>323850</xdr:colOff>
                    <xdr:row>22</xdr:row>
                    <xdr:rowOff>66675</xdr:rowOff>
                  </from>
                  <to>
                    <xdr:col>11</xdr:col>
                    <xdr:colOff>628650</xdr:colOff>
                    <xdr:row>22</xdr:row>
                    <xdr:rowOff>276225</xdr:rowOff>
                  </to>
                </anchor>
              </controlPr>
            </control>
          </mc:Choice>
        </mc:AlternateContent>
        <mc:AlternateContent xmlns:mc="http://schemas.openxmlformats.org/markup-compatibility/2006">
          <mc:Choice Requires="x14">
            <control shapeId="782352" r:id="rId40" name="Check Box 16">
              <controlPr defaultSize="0" autoFill="0" autoLine="0" autoPict="0">
                <anchor moveWithCells="1" sizeWithCells="1">
                  <from>
                    <xdr:col>7</xdr:col>
                    <xdr:colOff>371475</xdr:colOff>
                    <xdr:row>21</xdr:row>
                    <xdr:rowOff>95250</xdr:rowOff>
                  </from>
                  <to>
                    <xdr:col>7</xdr:col>
                    <xdr:colOff>676275</xdr:colOff>
                    <xdr:row>21</xdr:row>
                    <xdr:rowOff>304800</xdr:rowOff>
                  </to>
                </anchor>
              </controlPr>
            </control>
          </mc:Choice>
        </mc:AlternateContent>
        <mc:AlternateContent xmlns:mc="http://schemas.openxmlformats.org/markup-compatibility/2006">
          <mc:Choice Requires="x14">
            <control shapeId="782353" r:id="rId41" name="Check Box 17">
              <controlPr defaultSize="0" autoFill="0" autoLine="0" autoPict="0">
                <anchor moveWithCells="1" sizeWithCells="1">
                  <from>
                    <xdr:col>9</xdr:col>
                    <xdr:colOff>352425</xdr:colOff>
                    <xdr:row>21</xdr:row>
                    <xdr:rowOff>85725</xdr:rowOff>
                  </from>
                  <to>
                    <xdr:col>9</xdr:col>
                    <xdr:colOff>666750</xdr:colOff>
                    <xdr:row>21</xdr:row>
                    <xdr:rowOff>295275</xdr:rowOff>
                  </to>
                </anchor>
              </controlPr>
            </control>
          </mc:Choice>
        </mc:AlternateContent>
        <mc:AlternateContent xmlns:mc="http://schemas.openxmlformats.org/markup-compatibility/2006">
          <mc:Choice Requires="x14">
            <control shapeId="782354" r:id="rId42" name="Check Box 18">
              <controlPr defaultSize="0" autoFill="0" autoLine="0" autoPict="0">
                <anchor moveWithCells="1" sizeWithCells="1">
                  <from>
                    <xdr:col>11</xdr:col>
                    <xdr:colOff>323850</xdr:colOff>
                    <xdr:row>21</xdr:row>
                    <xdr:rowOff>76200</xdr:rowOff>
                  </from>
                  <to>
                    <xdr:col>11</xdr:col>
                    <xdr:colOff>628650</xdr:colOff>
                    <xdr:row>21</xdr:row>
                    <xdr:rowOff>285750</xdr:rowOff>
                  </to>
                </anchor>
              </controlPr>
            </control>
          </mc:Choice>
        </mc:AlternateContent>
        <mc:AlternateContent xmlns:mc="http://schemas.openxmlformats.org/markup-compatibility/2006">
          <mc:Choice Requires="x14">
            <control shapeId="782349" r:id="rId43" name="Check Box 13">
              <controlPr defaultSize="0" autoFill="0" autoLine="0" autoPict="0">
                <anchor moveWithCells="1" sizeWithCells="1">
                  <from>
                    <xdr:col>7</xdr:col>
                    <xdr:colOff>371475</xdr:colOff>
                    <xdr:row>20</xdr:row>
                    <xdr:rowOff>66675</xdr:rowOff>
                  </from>
                  <to>
                    <xdr:col>7</xdr:col>
                    <xdr:colOff>676275</xdr:colOff>
                    <xdr:row>20</xdr:row>
                    <xdr:rowOff>276225</xdr:rowOff>
                  </to>
                </anchor>
              </controlPr>
            </control>
          </mc:Choice>
        </mc:AlternateContent>
        <mc:AlternateContent xmlns:mc="http://schemas.openxmlformats.org/markup-compatibility/2006">
          <mc:Choice Requires="x14">
            <control shapeId="782350" r:id="rId44" name="Check Box 14">
              <controlPr defaultSize="0" autoFill="0" autoLine="0" autoPict="0">
                <anchor moveWithCells="1" sizeWithCells="1">
                  <from>
                    <xdr:col>9</xdr:col>
                    <xdr:colOff>352425</xdr:colOff>
                    <xdr:row>20</xdr:row>
                    <xdr:rowOff>57150</xdr:rowOff>
                  </from>
                  <to>
                    <xdr:col>9</xdr:col>
                    <xdr:colOff>666750</xdr:colOff>
                    <xdr:row>20</xdr:row>
                    <xdr:rowOff>266700</xdr:rowOff>
                  </to>
                </anchor>
              </controlPr>
            </control>
          </mc:Choice>
        </mc:AlternateContent>
        <mc:AlternateContent xmlns:mc="http://schemas.openxmlformats.org/markup-compatibility/2006">
          <mc:Choice Requires="x14">
            <control shapeId="782351" r:id="rId45" name="Check Box 15">
              <controlPr defaultSize="0" autoFill="0" autoLine="0" autoPict="0">
                <anchor moveWithCells="1" sizeWithCells="1">
                  <from>
                    <xdr:col>11</xdr:col>
                    <xdr:colOff>323850</xdr:colOff>
                    <xdr:row>20</xdr:row>
                    <xdr:rowOff>47625</xdr:rowOff>
                  </from>
                  <to>
                    <xdr:col>11</xdr:col>
                    <xdr:colOff>628650</xdr:colOff>
                    <xdr:row>20</xdr:row>
                    <xdr:rowOff>257175</xdr:rowOff>
                  </to>
                </anchor>
              </controlPr>
            </control>
          </mc:Choice>
        </mc:AlternateContent>
        <mc:AlternateContent xmlns:mc="http://schemas.openxmlformats.org/markup-compatibility/2006">
          <mc:Choice Requires="x14">
            <control shapeId="782346" r:id="rId46" name="Check Box 10">
              <controlPr defaultSize="0" autoFill="0" autoLine="0" autoPict="0">
                <anchor moveWithCells="1" sizeWithCells="1">
                  <from>
                    <xdr:col>7</xdr:col>
                    <xdr:colOff>371475</xdr:colOff>
                    <xdr:row>19</xdr:row>
                    <xdr:rowOff>95250</xdr:rowOff>
                  </from>
                  <to>
                    <xdr:col>7</xdr:col>
                    <xdr:colOff>676275</xdr:colOff>
                    <xdr:row>19</xdr:row>
                    <xdr:rowOff>304800</xdr:rowOff>
                  </to>
                </anchor>
              </controlPr>
            </control>
          </mc:Choice>
        </mc:AlternateContent>
        <mc:AlternateContent xmlns:mc="http://schemas.openxmlformats.org/markup-compatibility/2006">
          <mc:Choice Requires="x14">
            <control shapeId="782347" r:id="rId47" name="Check Box 11">
              <controlPr defaultSize="0" autoFill="0" autoLine="0" autoPict="0">
                <anchor moveWithCells="1" sizeWithCells="1">
                  <from>
                    <xdr:col>9</xdr:col>
                    <xdr:colOff>352425</xdr:colOff>
                    <xdr:row>19</xdr:row>
                    <xdr:rowOff>85725</xdr:rowOff>
                  </from>
                  <to>
                    <xdr:col>9</xdr:col>
                    <xdr:colOff>666750</xdr:colOff>
                    <xdr:row>19</xdr:row>
                    <xdr:rowOff>295275</xdr:rowOff>
                  </to>
                </anchor>
              </controlPr>
            </control>
          </mc:Choice>
        </mc:AlternateContent>
        <mc:AlternateContent xmlns:mc="http://schemas.openxmlformats.org/markup-compatibility/2006">
          <mc:Choice Requires="x14">
            <control shapeId="782348" r:id="rId48" name="Check Box 12">
              <controlPr defaultSize="0" autoFill="0" autoLine="0" autoPict="0">
                <anchor moveWithCells="1" sizeWithCells="1">
                  <from>
                    <xdr:col>11</xdr:col>
                    <xdr:colOff>323850</xdr:colOff>
                    <xdr:row>19</xdr:row>
                    <xdr:rowOff>76200</xdr:rowOff>
                  </from>
                  <to>
                    <xdr:col>11</xdr:col>
                    <xdr:colOff>628650</xdr:colOff>
                    <xdr:row>19</xdr:row>
                    <xdr:rowOff>285750</xdr:rowOff>
                  </to>
                </anchor>
              </controlPr>
            </control>
          </mc:Choice>
        </mc:AlternateContent>
        <mc:AlternateContent xmlns:mc="http://schemas.openxmlformats.org/markup-compatibility/2006">
          <mc:Choice Requires="x14">
            <control shapeId="782343" r:id="rId49" name="Check Box 7">
              <controlPr defaultSize="0" autoFill="0" autoLine="0" autoPict="0">
                <anchor moveWithCells="1" sizeWithCells="1">
                  <from>
                    <xdr:col>7</xdr:col>
                    <xdr:colOff>371475</xdr:colOff>
                    <xdr:row>18</xdr:row>
                    <xdr:rowOff>76200</xdr:rowOff>
                  </from>
                  <to>
                    <xdr:col>7</xdr:col>
                    <xdr:colOff>676275</xdr:colOff>
                    <xdr:row>18</xdr:row>
                    <xdr:rowOff>285750</xdr:rowOff>
                  </to>
                </anchor>
              </controlPr>
            </control>
          </mc:Choice>
        </mc:AlternateContent>
        <mc:AlternateContent xmlns:mc="http://schemas.openxmlformats.org/markup-compatibility/2006">
          <mc:Choice Requires="x14">
            <control shapeId="782344" r:id="rId50" name="Check Box 8">
              <controlPr defaultSize="0" autoFill="0" autoLine="0" autoPict="0">
                <anchor moveWithCells="1" sizeWithCells="1">
                  <from>
                    <xdr:col>9</xdr:col>
                    <xdr:colOff>352425</xdr:colOff>
                    <xdr:row>18</xdr:row>
                    <xdr:rowOff>66675</xdr:rowOff>
                  </from>
                  <to>
                    <xdr:col>9</xdr:col>
                    <xdr:colOff>666750</xdr:colOff>
                    <xdr:row>18</xdr:row>
                    <xdr:rowOff>276225</xdr:rowOff>
                  </to>
                </anchor>
              </controlPr>
            </control>
          </mc:Choice>
        </mc:AlternateContent>
        <mc:AlternateContent xmlns:mc="http://schemas.openxmlformats.org/markup-compatibility/2006">
          <mc:Choice Requires="x14">
            <control shapeId="782345" r:id="rId51" name="Check Box 9">
              <controlPr defaultSize="0" autoFill="0" autoLine="0" autoPict="0">
                <anchor moveWithCells="1" sizeWithCells="1">
                  <from>
                    <xdr:col>11</xdr:col>
                    <xdr:colOff>323850</xdr:colOff>
                    <xdr:row>18</xdr:row>
                    <xdr:rowOff>57150</xdr:rowOff>
                  </from>
                  <to>
                    <xdr:col>11</xdr:col>
                    <xdr:colOff>628650</xdr:colOff>
                    <xdr:row>18</xdr:row>
                    <xdr:rowOff>266700</xdr:rowOff>
                  </to>
                </anchor>
              </controlPr>
            </control>
          </mc:Choice>
        </mc:AlternateContent>
        <mc:AlternateContent xmlns:mc="http://schemas.openxmlformats.org/markup-compatibility/2006">
          <mc:Choice Requires="x14">
            <control shapeId="782340" r:id="rId52" name="Check Box 4">
              <controlPr defaultSize="0" autoFill="0" autoLine="0" autoPict="0">
                <anchor moveWithCells="1" sizeWithCells="1">
                  <from>
                    <xdr:col>7</xdr:col>
                    <xdr:colOff>371475</xdr:colOff>
                    <xdr:row>17</xdr:row>
                    <xdr:rowOff>142875</xdr:rowOff>
                  </from>
                  <to>
                    <xdr:col>7</xdr:col>
                    <xdr:colOff>676275</xdr:colOff>
                    <xdr:row>17</xdr:row>
                    <xdr:rowOff>352425</xdr:rowOff>
                  </to>
                </anchor>
              </controlPr>
            </control>
          </mc:Choice>
        </mc:AlternateContent>
        <mc:AlternateContent xmlns:mc="http://schemas.openxmlformats.org/markup-compatibility/2006">
          <mc:Choice Requires="x14">
            <control shapeId="782341" r:id="rId53" name="Check Box 5">
              <controlPr defaultSize="0" autoFill="0" autoLine="0" autoPict="0">
                <anchor moveWithCells="1" sizeWithCells="1">
                  <from>
                    <xdr:col>9</xdr:col>
                    <xdr:colOff>352425</xdr:colOff>
                    <xdr:row>17</xdr:row>
                    <xdr:rowOff>133350</xdr:rowOff>
                  </from>
                  <to>
                    <xdr:col>9</xdr:col>
                    <xdr:colOff>666750</xdr:colOff>
                    <xdr:row>17</xdr:row>
                    <xdr:rowOff>342900</xdr:rowOff>
                  </to>
                </anchor>
              </controlPr>
            </control>
          </mc:Choice>
        </mc:AlternateContent>
        <mc:AlternateContent xmlns:mc="http://schemas.openxmlformats.org/markup-compatibility/2006">
          <mc:Choice Requires="x14">
            <control shapeId="782342" r:id="rId54" name="Check Box 6">
              <controlPr defaultSize="0" autoFill="0" autoLine="0" autoPict="0">
                <anchor moveWithCells="1" sizeWithCells="1">
                  <from>
                    <xdr:col>11</xdr:col>
                    <xdr:colOff>323850</xdr:colOff>
                    <xdr:row>17</xdr:row>
                    <xdr:rowOff>123825</xdr:rowOff>
                  </from>
                  <to>
                    <xdr:col>11</xdr:col>
                    <xdr:colOff>628650</xdr:colOff>
                    <xdr:row>17</xdr:row>
                    <xdr:rowOff>333375</xdr:rowOff>
                  </to>
                </anchor>
              </controlPr>
            </control>
          </mc:Choice>
        </mc:AlternateContent>
        <mc:AlternateContent xmlns:mc="http://schemas.openxmlformats.org/markup-compatibility/2006">
          <mc:Choice Requires="x14">
            <control shapeId="782337" r:id="rId55" name="Check Box 1">
              <controlPr defaultSize="0" autoFill="0" autoLine="0" autoPict="0">
                <anchor moveWithCells="1" sizeWithCells="1">
                  <from>
                    <xdr:col>7</xdr:col>
                    <xdr:colOff>371475</xdr:colOff>
                    <xdr:row>16</xdr:row>
                    <xdr:rowOff>66675</xdr:rowOff>
                  </from>
                  <to>
                    <xdr:col>7</xdr:col>
                    <xdr:colOff>676275</xdr:colOff>
                    <xdr:row>16</xdr:row>
                    <xdr:rowOff>276225</xdr:rowOff>
                  </to>
                </anchor>
              </controlPr>
            </control>
          </mc:Choice>
        </mc:AlternateContent>
        <mc:AlternateContent xmlns:mc="http://schemas.openxmlformats.org/markup-compatibility/2006">
          <mc:Choice Requires="x14">
            <control shapeId="782338" r:id="rId56" name="Check Box 2">
              <controlPr defaultSize="0" autoFill="0" autoLine="0" autoPict="0">
                <anchor moveWithCells="1" sizeWithCells="1">
                  <from>
                    <xdr:col>9</xdr:col>
                    <xdr:colOff>352425</xdr:colOff>
                    <xdr:row>16</xdr:row>
                    <xdr:rowOff>57150</xdr:rowOff>
                  </from>
                  <to>
                    <xdr:col>9</xdr:col>
                    <xdr:colOff>666750</xdr:colOff>
                    <xdr:row>16</xdr:row>
                    <xdr:rowOff>266700</xdr:rowOff>
                  </to>
                </anchor>
              </controlPr>
            </control>
          </mc:Choice>
        </mc:AlternateContent>
        <mc:AlternateContent xmlns:mc="http://schemas.openxmlformats.org/markup-compatibility/2006">
          <mc:Choice Requires="x14">
            <control shapeId="782339" r:id="rId57" name="Check Box 3">
              <controlPr defaultSize="0" autoFill="0" autoLine="0" autoPict="0">
                <anchor moveWithCells="1" sizeWithCells="1">
                  <from>
                    <xdr:col>11</xdr:col>
                    <xdr:colOff>323850</xdr:colOff>
                    <xdr:row>16</xdr:row>
                    <xdr:rowOff>47625</xdr:rowOff>
                  </from>
                  <to>
                    <xdr:col>11</xdr:col>
                    <xdr:colOff>628650</xdr:colOff>
                    <xdr:row>16</xdr:row>
                    <xdr:rowOff>257175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9993-2260-408B-9B7E-E4BD718C211E}">
  <sheetPr transitionEvaluation="1"/>
  <dimension ref="A1:AX51"/>
  <sheetViews>
    <sheetView zoomScaleNormal="100" workbookViewId="0">
      <selection activeCell="L4" sqref="L4:AB4"/>
    </sheetView>
  </sheetViews>
  <sheetFormatPr defaultRowHeight="13.5"/>
  <cols>
    <col min="1" max="1" width="2.625" style="24" customWidth="1"/>
    <col min="2" max="2" width="1.625" style="24" customWidth="1"/>
    <col min="3" max="5" width="3.125" style="24" customWidth="1"/>
    <col min="6" max="6" width="0.875" style="24" customWidth="1"/>
    <col min="7" max="14" width="3.375" style="24" customWidth="1"/>
    <col min="15" max="18" width="2.75" style="3" customWidth="1"/>
    <col min="19" max="19" width="6.375" style="3" customWidth="1"/>
    <col min="20" max="22" width="2.875" style="3" customWidth="1"/>
    <col min="23" max="24" width="3.125" style="25" customWidth="1"/>
    <col min="25" max="26" width="2.75" style="3" customWidth="1"/>
    <col min="27" max="27" width="2.75" style="71" customWidth="1"/>
    <col min="28" max="28" width="2.75" style="72" customWidth="1"/>
    <col min="29" max="29" width="6.75" style="24" customWidth="1"/>
    <col min="30" max="49" width="3.125" style="24" customWidth="1"/>
    <col min="50" max="50" width="8.875" customWidth="1"/>
    <col min="51" max="64" width="3.125" style="24" customWidth="1"/>
    <col min="65" max="16384" width="9" style="24"/>
  </cols>
  <sheetData>
    <row r="1" spans="1:49" ht="8.25" customHeight="1">
      <c r="A1" s="1"/>
      <c r="D1" s="1"/>
      <c r="E1" s="60"/>
      <c r="F1" s="60"/>
      <c r="G1" s="60"/>
      <c r="H1" s="60"/>
      <c r="I1" s="60"/>
      <c r="J1" s="60"/>
      <c r="K1" s="60"/>
      <c r="L1" s="60"/>
      <c r="M1" s="60"/>
      <c r="N1" s="60"/>
      <c r="O1" s="60"/>
      <c r="P1" s="60"/>
      <c r="Q1" s="60"/>
      <c r="R1" s="60"/>
      <c r="S1" s="60"/>
      <c r="T1" s="60"/>
      <c r="U1" s="60"/>
      <c r="V1" s="60"/>
      <c r="W1" s="60"/>
      <c r="X1" s="170"/>
      <c r="Y1" s="310"/>
      <c r="Z1" s="311"/>
      <c r="AA1" s="311"/>
      <c r="AB1" s="311"/>
      <c r="AC1" s="311"/>
    </row>
    <row r="2" spans="1:49" customFormat="1" ht="30" customHeight="1">
      <c r="A2" s="1"/>
      <c r="B2" s="24"/>
      <c r="C2" s="1019" t="s">
        <v>414</v>
      </c>
      <c r="D2" s="1019"/>
      <c r="E2" s="1019"/>
      <c r="F2" s="1019"/>
      <c r="G2" s="1019"/>
      <c r="H2" s="1019"/>
      <c r="I2" s="1019"/>
      <c r="J2" s="1019"/>
      <c r="K2" s="1019"/>
      <c r="L2" s="1019"/>
      <c r="M2" s="1019"/>
      <c r="N2" s="1019"/>
      <c r="O2" s="1019"/>
      <c r="P2" s="1019"/>
      <c r="Q2" s="1019"/>
      <c r="R2" s="1019"/>
      <c r="S2" s="1019"/>
      <c r="T2" s="1019"/>
      <c r="U2" s="1019"/>
      <c r="V2" s="1019"/>
      <c r="W2" s="1019"/>
      <c r="X2" s="1019"/>
      <c r="Y2" s="1019"/>
      <c r="Z2" s="1019"/>
      <c r="AA2" s="1019"/>
      <c r="AB2" s="1019"/>
      <c r="AC2" s="1019"/>
      <c r="AD2" s="24"/>
      <c r="AE2" s="24"/>
      <c r="AF2" s="24"/>
      <c r="AG2" s="24"/>
      <c r="AH2" s="24"/>
      <c r="AI2" s="24"/>
      <c r="AJ2" s="24"/>
      <c r="AK2" s="24"/>
      <c r="AL2" s="24"/>
      <c r="AM2" s="24"/>
      <c r="AN2" s="24"/>
      <c r="AO2" s="24"/>
      <c r="AP2" s="24"/>
      <c r="AQ2" s="24"/>
      <c r="AR2" s="24"/>
      <c r="AS2" s="24"/>
      <c r="AT2" s="24"/>
      <c r="AU2" s="24"/>
      <c r="AV2" s="24"/>
      <c r="AW2" s="24"/>
    </row>
    <row r="3" spans="1:49" customFormat="1" ht="16.5" customHeight="1">
      <c r="A3" s="1"/>
      <c r="B3" s="24"/>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24"/>
      <c r="AE3" s="24"/>
      <c r="AF3" s="24"/>
      <c r="AG3" s="24"/>
      <c r="AH3" s="24"/>
      <c r="AI3" s="24"/>
      <c r="AJ3" s="24"/>
      <c r="AK3" s="24"/>
      <c r="AL3" s="24"/>
      <c r="AM3" s="24"/>
      <c r="AN3" s="24"/>
      <c r="AO3" s="24"/>
      <c r="AP3" s="24"/>
      <c r="AQ3" s="24"/>
      <c r="AR3" s="24"/>
      <c r="AS3" s="24"/>
      <c r="AT3" s="24"/>
      <c r="AU3" s="24"/>
      <c r="AV3" s="24"/>
      <c r="AW3" s="24"/>
    </row>
    <row r="4" spans="1:49" customFormat="1" ht="18" customHeight="1">
      <c r="A4" s="1"/>
      <c r="B4" s="24"/>
      <c r="C4" s="24"/>
      <c r="D4" s="1004" t="s">
        <v>415</v>
      </c>
      <c r="E4" s="1005"/>
      <c r="F4" s="1005"/>
      <c r="G4" s="1005"/>
      <c r="H4" s="1005"/>
      <c r="I4" s="1005"/>
      <c r="J4" s="1005"/>
      <c r="K4" s="1006"/>
      <c r="L4" s="1020"/>
      <c r="M4" s="1021"/>
      <c r="N4" s="1021"/>
      <c r="O4" s="1021"/>
      <c r="P4" s="1021"/>
      <c r="Q4" s="1021"/>
      <c r="R4" s="1021"/>
      <c r="S4" s="1021"/>
      <c r="T4" s="1021"/>
      <c r="U4" s="1021"/>
      <c r="V4" s="1021"/>
      <c r="W4" s="1021"/>
      <c r="X4" s="1021"/>
      <c r="Y4" s="1021"/>
      <c r="Z4" s="1021"/>
      <c r="AA4" s="1021"/>
      <c r="AB4" s="1022"/>
      <c r="AC4" s="309"/>
      <c r="AD4" s="24"/>
      <c r="AE4" s="24"/>
      <c r="AF4" s="24"/>
      <c r="AG4" s="24"/>
      <c r="AH4" s="24"/>
      <c r="AI4" s="24"/>
      <c r="AJ4" s="24"/>
      <c r="AK4" s="24"/>
      <c r="AL4" s="24"/>
      <c r="AM4" s="24"/>
      <c r="AN4" s="24"/>
      <c r="AO4" s="24"/>
      <c r="AP4" s="24"/>
      <c r="AQ4" s="24"/>
      <c r="AR4" s="24"/>
      <c r="AS4" s="24"/>
      <c r="AT4" s="24"/>
      <c r="AU4" s="24"/>
      <c r="AV4" s="24"/>
      <c r="AW4" s="24"/>
    </row>
    <row r="5" spans="1:49" customFormat="1" ht="15.95" customHeight="1">
      <c r="A5" s="1"/>
      <c r="B5" s="24"/>
      <c r="C5" s="24"/>
      <c r="D5" s="1004" t="s">
        <v>416</v>
      </c>
      <c r="E5" s="1005"/>
      <c r="F5" s="1005"/>
      <c r="G5" s="1005"/>
      <c r="H5" s="1005"/>
      <c r="I5" s="1005"/>
      <c r="J5" s="1005"/>
      <c r="K5" s="1006"/>
      <c r="L5" s="1023">
        <f>表1!AA1</f>
        <v>0</v>
      </c>
      <c r="M5" s="1024"/>
      <c r="N5" s="1024"/>
      <c r="O5" s="1024"/>
      <c r="P5" s="1024"/>
      <c r="Q5" s="1024"/>
      <c r="R5" s="1024"/>
      <c r="S5" s="1024"/>
      <c r="T5" s="1024"/>
      <c r="U5" s="1024"/>
      <c r="V5" s="1024"/>
      <c r="W5" s="1024"/>
      <c r="X5" s="1024"/>
      <c r="Y5" s="1024"/>
      <c r="Z5" s="1024"/>
      <c r="AA5" s="1024"/>
      <c r="AB5" s="1025"/>
      <c r="AC5" s="24"/>
      <c r="AD5" s="24"/>
      <c r="AE5" s="24"/>
      <c r="AF5" s="24"/>
      <c r="AG5" s="24"/>
      <c r="AH5" s="24"/>
      <c r="AI5" s="24"/>
      <c r="AJ5" s="24"/>
      <c r="AK5" s="24"/>
      <c r="AL5" s="24"/>
      <c r="AM5" s="24"/>
      <c r="AN5" s="24"/>
      <c r="AO5" s="24"/>
      <c r="AP5" s="24"/>
      <c r="AQ5" s="24"/>
      <c r="AR5" s="24"/>
      <c r="AS5" s="24"/>
      <c r="AT5" s="24"/>
      <c r="AU5" s="24"/>
      <c r="AV5" s="24"/>
      <c r="AW5" s="24"/>
    </row>
    <row r="6" spans="1:49" customFormat="1" ht="15.95" customHeight="1">
      <c r="A6" s="1"/>
      <c r="B6" s="24"/>
      <c r="C6" s="24"/>
      <c r="D6" s="1004" t="s">
        <v>446</v>
      </c>
      <c r="E6" s="1005"/>
      <c r="F6" s="1005"/>
      <c r="G6" s="1005"/>
      <c r="H6" s="1005"/>
      <c r="I6" s="1005"/>
      <c r="J6" s="1005"/>
      <c r="K6" s="1006"/>
      <c r="L6" s="1026">
        <f>表1!S6</f>
        <v>0</v>
      </c>
      <c r="M6" s="1027"/>
      <c r="N6" s="1027"/>
      <c r="O6" s="313" t="s">
        <v>129</v>
      </c>
      <c r="P6" s="412">
        <f>表1!W6</f>
        <v>0</v>
      </c>
      <c r="Q6" s="313" t="s">
        <v>130</v>
      </c>
      <c r="R6" s="314" t="s">
        <v>247</v>
      </c>
      <c r="S6" s="1027">
        <f>表1!Z6</f>
        <v>0</v>
      </c>
      <c r="T6" s="1027"/>
      <c r="U6" s="1027"/>
      <c r="V6" s="315" t="s">
        <v>129</v>
      </c>
      <c r="W6" s="412">
        <f>表1!AD6</f>
        <v>0</v>
      </c>
      <c r="X6" s="313" t="s">
        <v>417</v>
      </c>
      <c r="Y6" s="313"/>
      <c r="Z6" s="313"/>
      <c r="AA6" s="316"/>
      <c r="AB6" s="317"/>
      <c r="AC6" s="24"/>
      <c r="AD6" s="24"/>
      <c r="AE6" s="24"/>
      <c r="AF6" s="24"/>
      <c r="AG6" s="24"/>
      <c r="AH6" s="24"/>
      <c r="AI6" s="24"/>
      <c r="AJ6" s="24"/>
      <c r="AK6" s="24"/>
      <c r="AL6" s="24"/>
      <c r="AM6" s="24"/>
      <c r="AN6" s="24"/>
      <c r="AO6" s="24"/>
      <c r="AP6" s="24"/>
      <c r="AQ6" s="24"/>
      <c r="AR6" s="24"/>
      <c r="AS6" s="24"/>
      <c r="AT6" s="24"/>
      <c r="AU6" s="24"/>
      <c r="AV6" s="24"/>
      <c r="AW6" s="24"/>
    </row>
    <row r="7" spans="1:49" customFormat="1" ht="15.95" customHeight="1">
      <c r="A7" s="1"/>
      <c r="B7" s="24"/>
      <c r="C7" s="24"/>
      <c r="D7" s="1004" t="s">
        <v>473</v>
      </c>
      <c r="E7" s="1005"/>
      <c r="F7" s="1005"/>
      <c r="G7" s="1005"/>
      <c r="H7" s="1005"/>
      <c r="I7" s="1005"/>
      <c r="J7" s="1005"/>
      <c r="K7" s="1006"/>
      <c r="L7" s="1007">
        <f>表2!Q7</f>
        <v>0</v>
      </c>
      <c r="M7" s="1008"/>
      <c r="N7" s="1008"/>
      <c r="O7" s="314" t="s">
        <v>126</v>
      </c>
      <c r="P7" s="345">
        <f>表2!U7</f>
        <v>0</v>
      </c>
      <c r="Q7" s="314" t="s">
        <v>127</v>
      </c>
      <c r="R7" s="314" t="s">
        <v>247</v>
      </c>
      <c r="S7" s="1008">
        <f>表2!X7</f>
        <v>0</v>
      </c>
      <c r="T7" s="1008"/>
      <c r="U7" s="1008"/>
      <c r="V7" s="314" t="s">
        <v>126</v>
      </c>
      <c r="W7" s="345">
        <f>表2!AB7</f>
        <v>0</v>
      </c>
      <c r="X7" s="1009" t="s">
        <v>417</v>
      </c>
      <c r="Y7" s="1009"/>
      <c r="Z7" s="313"/>
      <c r="AA7" s="316"/>
      <c r="AB7" s="317"/>
      <c r="AC7" s="24"/>
      <c r="AD7" s="24"/>
      <c r="AE7" s="24"/>
      <c r="AF7" s="24"/>
      <c r="AG7" s="24"/>
      <c r="AH7" s="24"/>
      <c r="AI7" s="24"/>
      <c r="AJ7" s="24"/>
      <c r="AK7" s="24"/>
      <c r="AL7" s="24"/>
      <c r="AM7" s="24"/>
      <c r="AN7" s="24"/>
      <c r="AO7" s="24"/>
      <c r="AP7" s="24"/>
      <c r="AQ7" s="24"/>
      <c r="AR7" s="24"/>
      <c r="AS7" s="24"/>
      <c r="AT7" s="24"/>
      <c r="AU7" s="24"/>
      <c r="AV7" s="24"/>
      <c r="AW7" s="24"/>
    </row>
    <row r="8" spans="1:49" customFormat="1" ht="15.75" customHeight="1">
      <c r="A8" s="24"/>
      <c r="B8" s="3"/>
      <c r="C8" s="44"/>
      <c r="D8" s="26"/>
      <c r="E8" s="44"/>
      <c r="F8" s="44"/>
      <c r="G8" s="26"/>
      <c r="H8" s="26"/>
      <c r="I8" s="26"/>
      <c r="J8" s="26"/>
      <c r="K8" s="26"/>
      <c r="L8" s="26"/>
      <c r="M8" s="26"/>
      <c r="N8" s="26"/>
      <c r="O8" s="26"/>
      <c r="P8" s="26"/>
      <c r="Q8" s="26"/>
      <c r="R8" s="26"/>
      <c r="S8" s="26"/>
      <c r="T8" s="26"/>
      <c r="U8" s="26"/>
      <c r="V8" s="26"/>
      <c r="W8" s="45"/>
      <c r="X8" s="45"/>
      <c r="Y8" s="26"/>
      <c r="Z8" s="26"/>
      <c r="AA8" s="71"/>
      <c r="AB8" s="72"/>
      <c r="AC8" s="24"/>
      <c r="AD8" s="24"/>
      <c r="AE8" s="24"/>
      <c r="AF8" s="24"/>
      <c r="AG8" s="24"/>
      <c r="AH8" s="24"/>
      <c r="AI8" s="24"/>
      <c r="AJ8" s="24"/>
      <c r="AK8" s="24"/>
      <c r="AL8" s="24"/>
      <c r="AM8" s="24"/>
      <c r="AN8" s="24"/>
      <c r="AO8" s="24"/>
      <c r="AP8" s="24"/>
      <c r="AQ8" s="24"/>
      <c r="AR8" s="24"/>
      <c r="AS8" s="24"/>
      <c r="AT8" s="24"/>
      <c r="AU8" s="24"/>
      <c r="AV8" s="24"/>
      <c r="AW8" s="24"/>
    </row>
    <row r="9" spans="1:49" customFormat="1" ht="18" customHeight="1">
      <c r="A9" s="24"/>
      <c r="B9" s="24"/>
      <c r="C9" s="318" t="s">
        <v>418</v>
      </c>
      <c r="D9" s="24"/>
      <c r="E9" s="24"/>
      <c r="F9" s="24"/>
      <c r="G9" s="3"/>
      <c r="H9" s="3"/>
      <c r="I9" s="3"/>
      <c r="J9" s="3"/>
      <c r="K9" s="3"/>
      <c r="L9" s="3"/>
      <c r="M9" s="3"/>
      <c r="N9" s="3"/>
      <c r="O9" s="3"/>
      <c r="P9" s="3"/>
      <c r="Q9" s="3"/>
      <c r="R9" s="3"/>
      <c r="S9" s="3"/>
      <c r="T9" s="3"/>
      <c r="U9" s="3"/>
      <c r="V9" s="3"/>
      <c r="W9" s="43"/>
      <c r="X9" s="43"/>
      <c r="Y9" s="3"/>
      <c r="Z9" s="3"/>
      <c r="AA9" s="71"/>
      <c r="AB9" s="72"/>
      <c r="AC9" s="24"/>
      <c r="AD9" s="24"/>
      <c r="AE9" s="24"/>
      <c r="AF9" s="24"/>
      <c r="AG9" s="24"/>
      <c r="AH9" s="24"/>
      <c r="AI9" s="24"/>
      <c r="AJ9" s="24"/>
      <c r="AK9" s="24"/>
      <c r="AL9" s="24"/>
      <c r="AM9" s="24"/>
      <c r="AN9" s="24"/>
      <c r="AO9" s="24"/>
      <c r="AP9" s="24"/>
      <c r="AQ9" s="24"/>
      <c r="AR9" s="24"/>
      <c r="AS9" s="24"/>
      <c r="AT9" s="24"/>
      <c r="AU9" s="24"/>
      <c r="AV9" s="24"/>
      <c r="AW9" s="24"/>
    </row>
    <row r="10" spans="1:49" customFormat="1" ht="21" customHeight="1" thickBot="1">
      <c r="A10" s="24"/>
      <c r="B10" s="24"/>
      <c r="C10" s="1010" t="s">
        <v>13</v>
      </c>
      <c r="D10" s="1011"/>
      <c r="E10" s="1011"/>
      <c r="F10" s="1011"/>
      <c r="G10" s="1011"/>
      <c r="H10" s="1011"/>
      <c r="I10" s="1011"/>
      <c r="J10" s="1011"/>
      <c r="K10" s="1011"/>
      <c r="L10" s="1011"/>
      <c r="M10" s="1011"/>
      <c r="N10" s="1012"/>
      <c r="O10" s="1013" t="s">
        <v>419</v>
      </c>
      <c r="P10" s="1014"/>
      <c r="Q10" s="1014"/>
      <c r="R10" s="1014"/>
      <c r="S10" s="1015"/>
      <c r="T10" s="1013" t="s">
        <v>420</v>
      </c>
      <c r="U10" s="1014"/>
      <c r="V10" s="1014"/>
      <c r="W10" s="1014"/>
      <c r="X10" s="1015"/>
      <c r="Y10" s="1016" t="s">
        <v>421</v>
      </c>
      <c r="Z10" s="1017"/>
      <c r="AA10" s="1017"/>
      <c r="AB10" s="1017"/>
      <c r="AC10" s="1018"/>
      <c r="AD10" s="24"/>
      <c r="AE10" s="24"/>
      <c r="AF10" s="24"/>
      <c r="AG10" s="24"/>
      <c r="AH10" s="24"/>
      <c r="AI10" s="24"/>
      <c r="AJ10" s="24"/>
      <c r="AK10" s="24"/>
      <c r="AL10" s="24"/>
      <c r="AM10" s="24"/>
      <c r="AN10" s="24"/>
      <c r="AO10" s="24"/>
      <c r="AP10" s="24"/>
      <c r="AQ10" s="24"/>
      <c r="AR10" s="24"/>
      <c r="AS10" s="24"/>
      <c r="AT10" s="24"/>
      <c r="AU10" s="24"/>
      <c r="AV10" s="24"/>
      <c r="AW10" s="24"/>
    </row>
    <row r="11" spans="1:49" customFormat="1" ht="18" customHeight="1" thickTop="1">
      <c r="A11" s="24"/>
      <c r="B11" s="24"/>
      <c r="C11" s="471" t="s">
        <v>140</v>
      </c>
      <c r="D11" s="564" t="s">
        <v>141</v>
      </c>
      <c r="E11" s="564" t="s">
        <v>422</v>
      </c>
      <c r="F11" s="319"/>
      <c r="G11" s="847" t="s">
        <v>380</v>
      </c>
      <c r="H11" s="847"/>
      <c r="I11" s="847"/>
      <c r="J11" s="847"/>
      <c r="K11" s="847"/>
      <c r="L11" s="847"/>
      <c r="M11" s="847"/>
      <c r="N11" s="848"/>
      <c r="O11" s="1117" t="str">
        <f>表2!O11</f>
        <v/>
      </c>
      <c r="P11" s="1118"/>
      <c r="Q11" s="1118"/>
      <c r="R11" s="1118"/>
      <c r="S11" s="320" t="s">
        <v>17</v>
      </c>
      <c r="T11" s="1101" t="str">
        <f>IF(ISBLANK(表2!T11),"",表2!T11)</f>
        <v/>
      </c>
      <c r="U11" s="1102"/>
      <c r="V11" s="1102"/>
      <c r="W11" s="684" t="s">
        <v>123</v>
      </c>
      <c r="X11" s="685"/>
      <c r="Y11" s="1117" t="str">
        <f>IF(COUNT(T11)=0,"",O11*(T11*0.01+1))</f>
        <v/>
      </c>
      <c r="Z11" s="1118"/>
      <c r="AA11" s="1118"/>
      <c r="AB11" s="1118"/>
      <c r="AC11" s="321" t="s">
        <v>17</v>
      </c>
      <c r="AD11" s="24"/>
      <c r="AE11" s="24"/>
      <c r="AF11" s="24"/>
      <c r="AG11" s="24"/>
      <c r="AH11" s="24"/>
      <c r="AI11" s="24"/>
      <c r="AJ11" s="24"/>
      <c r="AK11" s="24"/>
      <c r="AL11" s="24"/>
      <c r="AM11" s="24"/>
      <c r="AN11" s="24"/>
      <c r="AO11" s="24"/>
      <c r="AP11" s="24"/>
      <c r="AQ11" s="24"/>
      <c r="AR11" s="24"/>
      <c r="AS11" s="24"/>
      <c r="AT11" s="24"/>
      <c r="AU11" s="24"/>
      <c r="AV11" s="24"/>
      <c r="AW11" s="24"/>
    </row>
    <row r="12" spans="1:49" customFormat="1" ht="18" customHeight="1">
      <c r="A12" s="24"/>
      <c r="B12" s="24"/>
      <c r="C12" s="471"/>
      <c r="D12" s="564"/>
      <c r="E12" s="564"/>
      <c r="F12" s="74"/>
      <c r="G12" s="676" t="s">
        <v>381</v>
      </c>
      <c r="H12" s="676"/>
      <c r="I12" s="676"/>
      <c r="J12" s="676"/>
      <c r="K12" s="676"/>
      <c r="L12" s="676"/>
      <c r="M12" s="676"/>
      <c r="N12" s="677"/>
      <c r="O12" s="1119" t="str">
        <f>表2!O12</f>
        <v/>
      </c>
      <c r="P12" s="1120"/>
      <c r="Q12" s="1120"/>
      <c r="R12" s="1120"/>
      <c r="S12" s="283" t="s">
        <v>17</v>
      </c>
      <c r="T12" s="1103" t="str">
        <f>IF(ISBLANK(表2!T12),"",表2!T12)</f>
        <v/>
      </c>
      <c r="U12" s="1104"/>
      <c r="V12" s="1104"/>
      <c r="W12" s="682" t="s">
        <v>123</v>
      </c>
      <c r="X12" s="683"/>
      <c r="Y12" s="1119" t="str">
        <f>IF(COUNT(T12)=0,"",O12*(T12*0.01+1))</f>
        <v/>
      </c>
      <c r="Z12" s="1120"/>
      <c r="AA12" s="1120"/>
      <c r="AB12" s="1120"/>
      <c r="AC12" s="322" t="s">
        <v>17</v>
      </c>
      <c r="AD12" s="24"/>
      <c r="AE12" s="24"/>
      <c r="AF12" s="24"/>
      <c r="AG12" s="24"/>
      <c r="AH12" s="24"/>
      <c r="AI12" s="24"/>
      <c r="AJ12" s="24"/>
      <c r="AK12" s="24"/>
      <c r="AL12" s="24"/>
      <c r="AM12" s="24"/>
      <c r="AN12" s="24"/>
      <c r="AO12" s="24"/>
      <c r="AP12" s="24"/>
      <c r="AQ12" s="24"/>
      <c r="AR12" s="24"/>
      <c r="AS12" s="24"/>
      <c r="AT12" s="24"/>
      <c r="AU12" s="24"/>
      <c r="AV12" s="24"/>
      <c r="AW12" s="24"/>
    </row>
    <row r="13" spans="1:49" customFormat="1" ht="18" customHeight="1">
      <c r="A13" s="24"/>
      <c r="B13" s="24"/>
      <c r="C13" s="471"/>
      <c r="D13" s="564"/>
      <c r="E13" s="564"/>
      <c r="F13" s="74"/>
      <c r="G13" s="676" t="s">
        <v>382</v>
      </c>
      <c r="H13" s="676"/>
      <c r="I13" s="676"/>
      <c r="J13" s="676"/>
      <c r="K13" s="676"/>
      <c r="L13" s="676"/>
      <c r="M13" s="676"/>
      <c r="N13" s="677"/>
      <c r="O13" s="1119" t="str">
        <f>表2!O13</f>
        <v/>
      </c>
      <c r="P13" s="1120"/>
      <c r="Q13" s="1120"/>
      <c r="R13" s="1120"/>
      <c r="S13" s="283" t="s">
        <v>17</v>
      </c>
      <c r="T13" s="1103" t="str">
        <f>IF(ISBLANK(表2!T13),"",表2!T13)</f>
        <v/>
      </c>
      <c r="U13" s="1104"/>
      <c r="V13" s="1104"/>
      <c r="W13" s="682" t="s">
        <v>123</v>
      </c>
      <c r="X13" s="683"/>
      <c r="Y13" s="1119" t="str">
        <f t="shared" ref="Y13:Y35" si="0">IF(COUNT(T13)=0,"",O13*(T13*0.01+1))</f>
        <v/>
      </c>
      <c r="Z13" s="1120"/>
      <c r="AA13" s="1120"/>
      <c r="AB13" s="1120"/>
      <c r="AC13" s="322" t="s">
        <v>17</v>
      </c>
      <c r="AD13" s="24"/>
      <c r="AE13" s="24"/>
      <c r="AF13" s="24"/>
      <c r="AG13" s="24"/>
      <c r="AH13" s="24"/>
      <c r="AI13" s="24"/>
      <c r="AJ13" s="24"/>
      <c r="AK13" s="24"/>
      <c r="AL13" s="24"/>
      <c r="AM13" s="24"/>
      <c r="AN13" s="24"/>
      <c r="AO13" s="24"/>
      <c r="AP13" s="24"/>
      <c r="AQ13" s="24"/>
      <c r="AR13" s="24"/>
      <c r="AS13" s="24"/>
      <c r="AT13" s="24"/>
      <c r="AU13" s="24"/>
      <c r="AV13" s="24"/>
      <c r="AW13" s="24"/>
    </row>
    <row r="14" spans="1:49" customFormat="1" ht="18" customHeight="1">
      <c r="A14" s="24"/>
      <c r="B14" s="24"/>
      <c r="C14" s="471"/>
      <c r="D14" s="564"/>
      <c r="E14" s="564"/>
      <c r="F14" s="74"/>
      <c r="G14" s="676" t="s">
        <v>383</v>
      </c>
      <c r="H14" s="676"/>
      <c r="I14" s="676"/>
      <c r="J14" s="676"/>
      <c r="K14" s="676"/>
      <c r="L14" s="676"/>
      <c r="M14" s="676"/>
      <c r="N14" s="677"/>
      <c r="O14" s="1119" t="str">
        <f>表2!O14</f>
        <v/>
      </c>
      <c r="P14" s="1120"/>
      <c r="Q14" s="1120"/>
      <c r="R14" s="1120"/>
      <c r="S14" s="283" t="s">
        <v>17</v>
      </c>
      <c r="T14" s="1103" t="str">
        <f>IF(ISBLANK(表2!T14),"",表2!T14)</f>
        <v/>
      </c>
      <c r="U14" s="1104"/>
      <c r="V14" s="1104"/>
      <c r="W14" s="682" t="s">
        <v>123</v>
      </c>
      <c r="X14" s="683"/>
      <c r="Y14" s="1119" t="str">
        <f t="shared" si="0"/>
        <v/>
      </c>
      <c r="Z14" s="1120"/>
      <c r="AA14" s="1120"/>
      <c r="AB14" s="1120"/>
      <c r="AC14" s="322" t="s">
        <v>17</v>
      </c>
      <c r="AD14" s="24"/>
      <c r="AE14" s="24"/>
      <c r="AF14" s="24"/>
      <c r="AG14" s="24"/>
      <c r="AH14" s="24"/>
      <c r="AI14" s="24"/>
      <c r="AJ14" s="24"/>
      <c r="AK14" s="24"/>
      <c r="AL14" s="24"/>
      <c r="AM14" s="24"/>
      <c r="AN14" s="24"/>
      <c r="AO14" s="24"/>
      <c r="AP14" s="24"/>
      <c r="AQ14" s="24"/>
      <c r="AR14" s="24"/>
      <c r="AS14" s="24"/>
      <c r="AT14" s="24"/>
      <c r="AU14" s="24"/>
      <c r="AV14" s="24"/>
      <c r="AW14" s="24"/>
    </row>
    <row r="15" spans="1:49" customFormat="1" ht="18" customHeight="1">
      <c r="A15" s="24"/>
      <c r="B15" s="24"/>
      <c r="C15" s="471"/>
      <c r="D15" s="564"/>
      <c r="E15" s="564"/>
      <c r="F15" s="74"/>
      <c r="G15" s="676" t="s">
        <v>384</v>
      </c>
      <c r="H15" s="676"/>
      <c r="I15" s="676"/>
      <c r="J15" s="676"/>
      <c r="K15" s="676"/>
      <c r="L15" s="676"/>
      <c r="M15" s="676"/>
      <c r="N15" s="677"/>
      <c r="O15" s="1119" t="str">
        <f>表2!O15</f>
        <v/>
      </c>
      <c r="P15" s="1120"/>
      <c r="Q15" s="1120"/>
      <c r="R15" s="1120"/>
      <c r="S15" s="283" t="s">
        <v>17</v>
      </c>
      <c r="T15" s="1103" t="str">
        <f>IF(ISBLANK(表2!T15),"",表2!T15)</f>
        <v/>
      </c>
      <c r="U15" s="1104"/>
      <c r="V15" s="1104"/>
      <c r="W15" s="682" t="s">
        <v>123</v>
      </c>
      <c r="X15" s="683"/>
      <c r="Y15" s="1119" t="str">
        <f t="shared" si="0"/>
        <v/>
      </c>
      <c r="Z15" s="1120"/>
      <c r="AA15" s="1120"/>
      <c r="AB15" s="1120"/>
      <c r="AC15" s="322" t="s">
        <v>17</v>
      </c>
      <c r="AD15" s="24"/>
      <c r="AE15" s="24"/>
      <c r="AF15" s="24"/>
      <c r="AG15" s="24"/>
      <c r="AH15" s="24"/>
      <c r="AI15" s="24"/>
      <c r="AJ15" s="24"/>
      <c r="AK15" s="24"/>
      <c r="AL15" s="24"/>
      <c r="AM15" s="24"/>
      <c r="AN15" s="24"/>
      <c r="AO15" s="24"/>
      <c r="AP15" s="24"/>
      <c r="AQ15" s="24"/>
      <c r="AR15" s="24"/>
      <c r="AS15" s="24"/>
      <c r="AT15" s="24"/>
      <c r="AU15" s="24"/>
      <c r="AV15" s="24"/>
      <c r="AW15" s="24"/>
    </row>
    <row r="16" spans="1:49" customFormat="1" ht="18" customHeight="1">
      <c r="A16" s="24"/>
      <c r="B16" s="24"/>
      <c r="C16" s="471"/>
      <c r="D16" s="564"/>
      <c r="E16" s="564"/>
      <c r="F16" s="74"/>
      <c r="G16" s="676" t="s">
        <v>385</v>
      </c>
      <c r="H16" s="676"/>
      <c r="I16" s="676"/>
      <c r="J16" s="676"/>
      <c r="K16" s="676"/>
      <c r="L16" s="676"/>
      <c r="M16" s="676"/>
      <c r="N16" s="677"/>
      <c r="O16" s="1119" t="str">
        <f>表2!O16</f>
        <v/>
      </c>
      <c r="P16" s="1120"/>
      <c r="Q16" s="1120"/>
      <c r="R16" s="1120"/>
      <c r="S16" s="283" t="s">
        <v>17</v>
      </c>
      <c r="T16" s="1103" t="str">
        <f>IF(ISBLANK(表2!T16),"",表2!T16)</f>
        <v/>
      </c>
      <c r="U16" s="1104"/>
      <c r="V16" s="1104"/>
      <c r="W16" s="682" t="s">
        <v>123</v>
      </c>
      <c r="X16" s="683"/>
      <c r="Y16" s="1119" t="str">
        <f>IF(COUNT(T16)=0,"",O16*(T16*0.01+1))</f>
        <v/>
      </c>
      <c r="Z16" s="1120"/>
      <c r="AA16" s="1120"/>
      <c r="AB16" s="1120"/>
      <c r="AC16" s="322" t="s">
        <v>17</v>
      </c>
      <c r="AD16" s="24"/>
      <c r="AE16" s="24"/>
      <c r="AF16" s="24"/>
      <c r="AG16" s="24"/>
      <c r="AH16" s="24"/>
      <c r="AI16" s="24"/>
      <c r="AJ16" s="24"/>
      <c r="AK16" s="24"/>
      <c r="AL16" s="24"/>
      <c r="AM16" s="24"/>
      <c r="AN16" s="24"/>
      <c r="AO16" s="24"/>
      <c r="AP16" s="24"/>
      <c r="AQ16" s="24"/>
      <c r="AR16" s="24"/>
      <c r="AS16" s="24"/>
      <c r="AT16" s="24"/>
      <c r="AU16" s="24"/>
      <c r="AV16" s="24"/>
      <c r="AW16" s="24"/>
    </row>
    <row r="17" spans="3:30" ht="18" customHeight="1">
      <c r="C17" s="471"/>
      <c r="D17" s="564"/>
      <c r="E17" s="564"/>
      <c r="F17" s="74"/>
      <c r="G17" s="676" t="s">
        <v>386</v>
      </c>
      <c r="H17" s="676"/>
      <c r="I17" s="676"/>
      <c r="J17" s="676"/>
      <c r="K17" s="676"/>
      <c r="L17" s="676"/>
      <c r="M17" s="676"/>
      <c r="N17" s="677"/>
      <c r="O17" s="1119" t="str">
        <f>表2!O17</f>
        <v/>
      </c>
      <c r="P17" s="1120"/>
      <c r="Q17" s="1120"/>
      <c r="R17" s="1120"/>
      <c r="S17" s="283" t="s">
        <v>142</v>
      </c>
      <c r="T17" s="1103" t="str">
        <f>IF(ISBLANK(表2!T17),"",表2!T17)</f>
        <v/>
      </c>
      <c r="U17" s="1104"/>
      <c r="V17" s="1104"/>
      <c r="W17" s="682" t="s">
        <v>123</v>
      </c>
      <c r="X17" s="683"/>
      <c r="Y17" s="1119" t="str">
        <f t="shared" si="0"/>
        <v/>
      </c>
      <c r="Z17" s="1120"/>
      <c r="AA17" s="1120"/>
      <c r="AB17" s="1120"/>
      <c r="AC17" s="322" t="s">
        <v>17</v>
      </c>
    </row>
    <row r="18" spans="3:30" ht="18" customHeight="1">
      <c r="C18" s="471"/>
      <c r="D18" s="564"/>
      <c r="E18" s="564"/>
      <c r="F18" s="74"/>
      <c r="G18" s="676" t="s">
        <v>387</v>
      </c>
      <c r="H18" s="676"/>
      <c r="I18" s="676"/>
      <c r="J18" s="676"/>
      <c r="K18" s="676"/>
      <c r="L18" s="676"/>
      <c r="M18" s="676"/>
      <c r="N18" s="677"/>
      <c r="O18" s="1119" t="str">
        <f>表2!O18</f>
        <v/>
      </c>
      <c r="P18" s="1120"/>
      <c r="Q18" s="1120"/>
      <c r="R18" s="1120"/>
      <c r="S18" s="283" t="s">
        <v>17</v>
      </c>
      <c r="T18" s="1103" t="str">
        <f>IF(ISBLANK(表2!T18),"",表2!T18)</f>
        <v/>
      </c>
      <c r="U18" s="1104"/>
      <c r="V18" s="1104"/>
      <c r="W18" s="682" t="s">
        <v>123</v>
      </c>
      <c r="X18" s="683"/>
      <c r="Y18" s="1119" t="str">
        <f t="shared" si="0"/>
        <v/>
      </c>
      <c r="Z18" s="1120"/>
      <c r="AA18" s="1120"/>
      <c r="AB18" s="1120"/>
      <c r="AC18" s="322" t="s">
        <v>142</v>
      </c>
    </row>
    <row r="19" spans="3:30" ht="18" customHeight="1">
      <c r="C19" s="471"/>
      <c r="D19" s="564"/>
      <c r="E19" s="668"/>
      <c r="F19" s="75"/>
      <c r="G19" s="699" t="s">
        <v>388</v>
      </c>
      <c r="H19" s="699"/>
      <c r="I19" s="699"/>
      <c r="J19" s="699"/>
      <c r="K19" s="699"/>
      <c r="L19" s="699"/>
      <c r="M19" s="699"/>
      <c r="N19" s="700"/>
      <c r="O19" s="1121" t="str">
        <f>表2!O19</f>
        <v/>
      </c>
      <c r="P19" s="1122"/>
      <c r="Q19" s="1122"/>
      <c r="R19" s="1122"/>
      <c r="S19" s="323" t="s">
        <v>17</v>
      </c>
      <c r="T19" s="1105" t="str">
        <f>IF(ISBLANK(表2!T19),"",表2!T19)</f>
        <v/>
      </c>
      <c r="U19" s="1106"/>
      <c r="V19" s="1106"/>
      <c r="W19" s="703" t="s">
        <v>123</v>
      </c>
      <c r="X19" s="704"/>
      <c r="Y19" s="1121" t="str">
        <f t="shared" si="0"/>
        <v/>
      </c>
      <c r="Z19" s="1122"/>
      <c r="AA19" s="1122"/>
      <c r="AB19" s="1122"/>
      <c r="AC19" s="324" t="s">
        <v>142</v>
      </c>
    </row>
    <row r="20" spans="3:30" ht="18" customHeight="1">
      <c r="C20" s="471"/>
      <c r="D20" s="668"/>
      <c r="E20" s="1028" t="s">
        <v>543</v>
      </c>
      <c r="F20" s="1029"/>
      <c r="G20" s="1029"/>
      <c r="H20" s="1029"/>
      <c r="I20" s="1029"/>
      <c r="J20" s="1029"/>
      <c r="K20" s="1029"/>
      <c r="L20" s="1029"/>
      <c r="M20" s="1029"/>
      <c r="N20" s="1030"/>
      <c r="O20" s="1123" t="str">
        <f>表2!O20</f>
        <v/>
      </c>
      <c r="P20" s="1124"/>
      <c r="Q20" s="1124"/>
      <c r="R20" s="1124"/>
      <c r="S20" s="325" t="s">
        <v>142</v>
      </c>
      <c r="T20" s="1107" t="str">
        <f>IF(ISBLANK(表2!T20),"",表2!T20)</f>
        <v/>
      </c>
      <c r="U20" s="1108"/>
      <c r="V20" s="1108"/>
      <c r="W20" s="695" t="s">
        <v>123</v>
      </c>
      <c r="X20" s="696"/>
      <c r="Y20" s="1129" t="str">
        <f t="shared" si="0"/>
        <v/>
      </c>
      <c r="Z20" s="1130"/>
      <c r="AA20" s="1130"/>
      <c r="AB20" s="1130"/>
      <c r="AC20" s="326" t="s">
        <v>142</v>
      </c>
      <c r="AD20"/>
    </row>
    <row r="21" spans="3:30" ht="18" customHeight="1">
      <c r="C21" s="471"/>
      <c r="D21" s="705" t="s">
        <v>164</v>
      </c>
      <c r="E21" s="76"/>
      <c r="F21" s="706" t="s">
        <v>166</v>
      </c>
      <c r="G21" s="706"/>
      <c r="H21" s="706"/>
      <c r="I21" s="706"/>
      <c r="J21" s="706"/>
      <c r="K21" s="706"/>
      <c r="L21" s="706"/>
      <c r="M21" s="706"/>
      <c r="N21" s="707"/>
      <c r="O21" s="1125" t="str">
        <f>表2!O21</f>
        <v/>
      </c>
      <c r="P21" s="1126"/>
      <c r="Q21" s="1126"/>
      <c r="R21" s="1126"/>
      <c r="S21" s="327" t="s">
        <v>423</v>
      </c>
      <c r="T21" s="1109" t="str">
        <f>IF(ISBLANK(表2!T21),"",表2!T21)</f>
        <v/>
      </c>
      <c r="U21" s="1110"/>
      <c r="V21" s="1110"/>
      <c r="W21" s="714" t="s">
        <v>123</v>
      </c>
      <c r="X21" s="715"/>
      <c r="Y21" s="1131" t="str">
        <f t="shared" si="0"/>
        <v/>
      </c>
      <c r="Z21" s="1132"/>
      <c r="AA21" s="1132"/>
      <c r="AB21" s="1132"/>
      <c r="AC21" s="328" t="s">
        <v>423</v>
      </c>
    </row>
    <row r="22" spans="3:30" ht="18" customHeight="1">
      <c r="C22" s="471"/>
      <c r="D22" s="654"/>
      <c r="E22" s="76"/>
      <c r="F22" s="718" t="s">
        <v>352</v>
      </c>
      <c r="G22" s="718"/>
      <c r="H22" s="718"/>
      <c r="I22" s="718"/>
      <c r="J22" s="718"/>
      <c r="K22" s="718"/>
      <c r="L22" s="718"/>
      <c r="M22" s="718"/>
      <c r="N22" s="719"/>
      <c r="O22" s="1119" t="str">
        <f>表2!O22</f>
        <v/>
      </c>
      <c r="P22" s="1120"/>
      <c r="Q22" s="1120"/>
      <c r="R22" s="1120"/>
      <c r="S22" s="328" t="s">
        <v>441</v>
      </c>
      <c r="T22" s="1103" t="str">
        <f>IF(ISBLANK(表2!T22),"",表2!T22)</f>
        <v/>
      </c>
      <c r="U22" s="1104"/>
      <c r="V22" s="1104"/>
      <c r="W22" s="682" t="s">
        <v>123</v>
      </c>
      <c r="X22" s="683"/>
      <c r="Y22" s="1119" t="str">
        <f>IF(COUNT(T22)=0,"",O22*(T22*0.01+1))</f>
        <v/>
      </c>
      <c r="Z22" s="1120"/>
      <c r="AA22" s="1120"/>
      <c r="AB22" s="1120"/>
      <c r="AC22" s="329" t="s">
        <v>441</v>
      </c>
    </row>
    <row r="23" spans="3:30" ht="18" customHeight="1">
      <c r="C23" s="471"/>
      <c r="D23" s="654"/>
      <c r="E23" s="76"/>
      <c r="F23" s="718" t="s">
        <v>18</v>
      </c>
      <c r="G23" s="718"/>
      <c r="H23" s="718"/>
      <c r="I23" s="718"/>
      <c r="J23" s="718"/>
      <c r="K23" s="718"/>
      <c r="L23" s="718"/>
      <c r="M23" s="718"/>
      <c r="N23" s="719"/>
      <c r="O23" s="1119" t="str">
        <f>表2!O23</f>
        <v/>
      </c>
      <c r="P23" s="1120"/>
      <c r="Q23" s="1120"/>
      <c r="R23" s="1120"/>
      <c r="S23" s="308" t="s">
        <v>424</v>
      </c>
      <c r="T23" s="1103" t="str">
        <f>IF(ISBLANK(表2!T23),"",表2!T23)</f>
        <v/>
      </c>
      <c r="U23" s="1104"/>
      <c r="V23" s="1104"/>
      <c r="W23" s="682" t="s">
        <v>123</v>
      </c>
      <c r="X23" s="683"/>
      <c r="Y23" s="1119" t="str">
        <f>IF(COUNT(T23)=0,"",O23*(T23*0.01+1))</f>
        <v/>
      </c>
      <c r="Z23" s="1120"/>
      <c r="AA23" s="1120"/>
      <c r="AB23" s="1120"/>
      <c r="AC23" s="308" t="s">
        <v>424</v>
      </c>
    </row>
    <row r="24" spans="3:30" ht="18" customHeight="1">
      <c r="C24" s="471"/>
      <c r="D24" s="654"/>
      <c r="E24" s="76"/>
      <c r="F24" s="718" t="s">
        <v>167</v>
      </c>
      <c r="G24" s="718"/>
      <c r="H24" s="718"/>
      <c r="I24" s="718"/>
      <c r="J24" s="718"/>
      <c r="K24" s="718"/>
      <c r="L24" s="718"/>
      <c r="M24" s="718"/>
      <c r="N24" s="719"/>
      <c r="O24" s="1119" t="str">
        <f>表2!O24</f>
        <v/>
      </c>
      <c r="P24" s="1120"/>
      <c r="Q24" s="1120"/>
      <c r="R24" s="1120"/>
      <c r="S24" s="283" t="s">
        <v>142</v>
      </c>
      <c r="T24" s="1103" t="str">
        <f>IF(ISBLANK(表2!T24),"",表2!T24)</f>
        <v/>
      </c>
      <c r="U24" s="1104"/>
      <c r="V24" s="1104"/>
      <c r="W24" s="682" t="s">
        <v>123</v>
      </c>
      <c r="X24" s="683"/>
      <c r="Y24" s="1119" t="str">
        <f>IF(COUNT(T24)=0,"",O24*(T24*0.01+1))</f>
        <v/>
      </c>
      <c r="Z24" s="1120"/>
      <c r="AA24" s="1120"/>
      <c r="AB24" s="1120"/>
      <c r="AC24" s="322" t="s">
        <v>142</v>
      </c>
    </row>
    <row r="25" spans="3:30" ht="18" customHeight="1">
      <c r="C25" s="471"/>
      <c r="D25" s="654"/>
      <c r="E25" s="77"/>
      <c r="F25" s="718" t="s">
        <v>168</v>
      </c>
      <c r="G25" s="718"/>
      <c r="H25" s="718"/>
      <c r="I25" s="718"/>
      <c r="J25" s="718"/>
      <c r="K25" s="718"/>
      <c r="L25" s="718"/>
      <c r="M25" s="718"/>
      <c r="N25" s="719"/>
      <c r="O25" s="1119" t="str">
        <f>表2!O25</f>
        <v/>
      </c>
      <c r="P25" s="1120"/>
      <c r="Q25" s="1120"/>
      <c r="R25" s="1120"/>
      <c r="S25" s="283" t="s">
        <v>142</v>
      </c>
      <c r="T25" s="1103" t="str">
        <f>IF(ISBLANK(表2!T25),"",表2!T25)</f>
        <v/>
      </c>
      <c r="U25" s="1104"/>
      <c r="V25" s="1104"/>
      <c r="W25" s="682" t="s">
        <v>123</v>
      </c>
      <c r="X25" s="683"/>
      <c r="Y25" s="1119" t="str">
        <f t="shared" si="0"/>
        <v/>
      </c>
      <c r="Z25" s="1120"/>
      <c r="AA25" s="1120"/>
      <c r="AB25" s="1120"/>
      <c r="AC25" s="322" t="s">
        <v>142</v>
      </c>
    </row>
    <row r="26" spans="3:30" ht="18" customHeight="1">
      <c r="C26" s="471"/>
      <c r="D26" s="654"/>
      <c r="E26" s="77"/>
      <c r="F26" s="718" t="s">
        <v>19</v>
      </c>
      <c r="G26" s="718"/>
      <c r="H26" s="718"/>
      <c r="I26" s="718"/>
      <c r="J26" s="718"/>
      <c r="K26" s="718"/>
      <c r="L26" s="718"/>
      <c r="M26" s="718"/>
      <c r="N26" s="719"/>
      <c r="O26" s="1119" t="str">
        <f>表2!O26</f>
        <v/>
      </c>
      <c r="P26" s="1120"/>
      <c r="Q26" s="1120"/>
      <c r="R26" s="1120"/>
      <c r="S26" s="283" t="s">
        <v>142</v>
      </c>
      <c r="T26" s="1103" t="str">
        <f>IF(ISBLANK(表2!T26),"",表2!T26)</f>
        <v/>
      </c>
      <c r="U26" s="1104"/>
      <c r="V26" s="1104"/>
      <c r="W26" s="682" t="s">
        <v>123</v>
      </c>
      <c r="X26" s="683"/>
      <c r="Y26" s="1119" t="str">
        <f t="shared" si="0"/>
        <v/>
      </c>
      <c r="Z26" s="1120"/>
      <c r="AA26" s="1120"/>
      <c r="AB26" s="1120"/>
      <c r="AC26" s="322" t="s">
        <v>142</v>
      </c>
    </row>
    <row r="27" spans="3:30" ht="18" customHeight="1" thickBot="1">
      <c r="C27" s="471"/>
      <c r="D27" s="654"/>
      <c r="E27" s="78"/>
      <c r="F27" s="746" t="s">
        <v>20</v>
      </c>
      <c r="G27" s="746"/>
      <c r="H27" s="746"/>
      <c r="I27" s="746"/>
      <c r="J27" s="746"/>
      <c r="K27" s="746"/>
      <c r="L27" s="746"/>
      <c r="M27" s="746"/>
      <c r="N27" s="747"/>
      <c r="O27" s="1127" t="str">
        <f>表2!O27</f>
        <v/>
      </c>
      <c r="P27" s="1128"/>
      <c r="Q27" s="1128"/>
      <c r="R27" s="1128"/>
      <c r="S27" s="323" t="s">
        <v>142</v>
      </c>
      <c r="T27" s="1111" t="str">
        <f>IF(ISBLANK(表2!T27),"",表2!T27)</f>
        <v/>
      </c>
      <c r="U27" s="1112"/>
      <c r="V27" s="1112"/>
      <c r="W27" s="744" t="s">
        <v>123</v>
      </c>
      <c r="X27" s="745"/>
      <c r="Y27" s="1127" t="str">
        <f t="shared" si="0"/>
        <v/>
      </c>
      <c r="Z27" s="1128"/>
      <c r="AA27" s="1128"/>
      <c r="AB27" s="1128"/>
      <c r="AC27" s="324" t="s">
        <v>142</v>
      </c>
    </row>
    <row r="28" spans="3:30" ht="18" customHeight="1" thickTop="1">
      <c r="C28" s="720" t="s">
        <v>66</v>
      </c>
      <c r="D28" s="580"/>
      <c r="E28" s="79"/>
      <c r="F28" s="723" t="s">
        <v>15</v>
      </c>
      <c r="G28" s="723"/>
      <c r="H28" s="723"/>
      <c r="I28" s="723"/>
      <c r="J28" s="723"/>
      <c r="K28" s="723"/>
      <c r="L28" s="723"/>
      <c r="M28" s="723"/>
      <c r="N28" s="724"/>
      <c r="O28" s="1117" t="str">
        <f>表2!O28</f>
        <v/>
      </c>
      <c r="P28" s="1118"/>
      <c r="Q28" s="1118"/>
      <c r="R28" s="1118"/>
      <c r="S28" s="320" t="s">
        <v>142</v>
      </c>
      <c r="T28" s="1113" t="str">
        <f>IF(ISBLANK(表2!T28),"",表2!T28)</f>
        <v/>
      </c>
      <c r="U28" s="1114"/>
      <c r="V28" s="1114"/>
      <c r="W28" s="684" t="s">
        <v>123</v>
      </c>
      <c r="X28" s="685"/>
      <c r="Y28" s="1117" t="str">
        <f t="shared" si="0"/>
        <v/>
      </c>
      <c r="Z28" s="1118"/>
      <c r="AA28" s="1118"/>
      <c r="AB28" s="1118"/>
      <c r="AC28" s="321" t="s">
        <v>17</v>
      </c>
    </row>
    <row r="29" spans="3:30" ht="18" customHeight="1">
      <c r="C29" s="583"/>
      <c r="D29" s="582"/>
      <c r="E29" s="80"/>
      <c r="F29" s="676" t="s">
        <v>166</v>
      </c>
      <c r="G29" s="676"/>
      <c r="H29" s="676"/>
      <c r="I29" s="676"/>
      <c r="J29" s="676"/>
      <c r="K29" s="676"/>
      <c r="L29" s="676"/>
      <c r="M29" s="676"/>
      <c r="N29" s="677"/>
      <c r="O29" s="1119" t="str">
        <f>表2!O29</f>
        <v/>
      </c>
      <c r="P29" s="1120"/>
      <c r="Q29" s="1120"/>
      <c r="R29" s="1120"/>
      <c r="S29" s="328" t="s">
        <v>423</v>
      </c>
      <c r="T29" s="1103" t="str">
        <f>IF(ISBLANK(表2!T29),"",表2!T29)</f>
        <v/>
      </c>
      <c r="U29" s="1104"/>
      <c r="V29" s="1104"/>
      <c r="W29" s="682" t="s">
        <v>123</v>
      </c>
      <c r="X29" s="683"/>
      <c r="Y29" s="1119" t="str">
        <f t="shared" si="0"/>
        <v/>
      </c>
      <c r="Z29" s="1120"/>
      <c r="AA29" s="1120"/>
      <c r="AB29" s="1120"/>
      <c r="AC29" s="329" t="s">
        <v>423</v>
      </c>
    </row>
    <row r="30" spans="3:30" ht="18" customHeight="1">
      <c r="C30" s="583"/>
      <c r="D30" s="582"/>
      <c r="E30" s="80"/>
      <c r="F30" s="718" t="s">
        <v>353</v>
      </c>
      <c r="G30" s="718"/>
      <c r="H30" s="718"/>
      <c r="I30" s="718"/>
      <c r="J30" s="718"/>
      <c r="K30" s="718"/>
      <c r="L30" s="718"/>
      <c r="M30" s="718"/>
      <c r="N30" s="719"/>
      <c r="O30" s="1119" t="str">
        <f>表2!O30</f>
        <v/>
      </c>
      <c r="P30" s="1120"/>
      <c r="Q30" s="1120"/>
      <c r="R30" s="1120"/>
      <c r="S30" s="328" t="s">
        <v>441</v>
      </c>
      <c r="T30" s="1103" t="str">
        <f>IF(ISBLANK(表2!T30),"",表2!T30)</f>
        <v/>
      </c>
      <c r="U30" s="1104"/>
      <c r="V30" s="1104"/>
      <c r="W30" s="682" t="s">
        <v>123</v>
      </c>
      <c r="X30" s="683"/>
      <c r="Y30" s="1119" t="str">
        <f>IF(COUNT(T30)=0,"",O30*(T30*0.01+1))</f>
        <v/>
      </c>
      <c r="Z30" s="1120"/>
      <c r="AA30" s="1120"/>
      <c r="AB30" s="1120"/>
      <c r="AC30" s="329" t="s">
        <v>441</v>
      </c>
    </row>
    <row r="31" spans="3:30" ht="18" customHeight="1">
      <c r="C31" s="583"/>
      <c r="D31" s="582"/>
      <c r="E31" s="80"/>
      <c r="F31" s="718" t="s">
        <v>18</v>
      </c>
      <c r="G31" s="718"/>
      <c r="H31" s="718"/>
      <c r="I31" s="718"/>
      <c r="J31" s="718"/>
      <c r="K31" s="718"/>
      <c r="L31" s="718"/>
      <c r="M31" s="718"/>
      <c r="N31" s="719"/>
      <c r="O31" s="1119" t="str">
        <f>表2!O31</f>
        <v/>
      </c>
      <c r="P31" s="1120"/>
      <c r="Q31" s="1120"/>
      <c r="R31" s="1120"/>
      <c r="S31" s="308" t="s">
        <v>424</v>
      </c>
      <c r="T31" s="1103" t="str">
        <f>IF(ISBLANK(表2!T31),"",表2!T31)</f>
        <v/>
      </c>
      <c r="U31" s="1104"/>
      <c r="V31" s="1104"/>
      <c r="W31" s="682" t="s">
        <v>123</v>
      </c>
      <c r="X31" s="683"/>
      <c r="Y31" s="1119" t="str">
        <f>IF(COUNT(T31)=0,"",O31*(T31*0.01+1))</f>
        <v/>
      </c>
      <c r="Z31" s="1120"/>
      <c r="AA31" s="1120"/>
      <c r="AB31" s="1120"/>
      <c r="AC31" s="308" t="s">
        <v>424</v>
      </c>
    </row>
    <row r="32" spans="3:30" ht="18" customHeight="1">
      <c r="C32" s="583"/>
      <c r="D32" s="582"/>
      <c r="E32" s="80"/>
      <c r="F32" s="718" t="s">
        <v>167</v>
      </c>
      <c r="G32" s="718"/>
      <c r="H32" s="718"/>
      <c r="I32" s="718"/>
      <c r="J32" s="718"/>
      <c r="K32" s="718"/>
      <c r="L32" s="718"/>
      <c r="M32" s="718"/>
      <c r="N32" s="719"/>
      <c r="O32" s="1119" t="str">
        <f>表2!O32</f>
        <v/>
      </c>
      <c r="P32" s="1120"/>
      <c r="Q32" s="1120"/>
      <c r="R32" s="1120"/>
      <c r="S32" s="283" t="s">
        <v>142</v>
      </c>
      <c r="T32" s="1103" t="str">
        <f>IF(ISBLANK(表2!T32),"",表2!T32)</f>
        <v/>
      </c>
      <c r="U32" s="1104"/>
      <c r="V32" s="1104"/>
      <c r="W32" s="682" t="s">
        <v>123</v>
      </c>
      <c r="X32" s="683"/>
      <c r="Y32" s="1119" t="str">
        <f>IF(COUNT(T32)=0,"",O32*(T32*0.01+1))</f>
        <v/>
      </c>
      <c r="Z32" s="1120"/>
      <c r="AA32" s="1120"/>
      <c r="AB32" s="1120"/>
      <c r="AC32" s="322" t="s">
        <v>142</v>
      </c>
    </row>
    <row r="33" spans="3:36" ht="18" customHeight="1">
      <c r="C33" s="583"/>
      <c r="D33" s="582"/>
      <c r="E33" s="80"/>
      <c r="F33" s="718" t="s">
        <v>168</v>
      </c>
      <c r="G33" s="718"/>
      <c r="H33" s="718"/>
      <c r="I33" s="718"/>
      <c r="J33" s="718"/>
      <c r="K33" s="718"/>
      <c r="L33" s="718"/>
      <c r="M33" s="718"/>
      <c r="N33" s="719"/>
      <c r="O33" s="1119" t="str">
        <f>表2!O33</f>
        <v/>
      </c>
      <c r="P33" s="1120"/>
      <c r="Q33" s="1120"/>
      <c r="R33" s="1120"/>
      <c r="S33" s="283" t="s">
        <v>142</v>
      </c>
      <c r="T33" s="1103" t="str">
        <f>IF(ISBLANK(表2!T33),"",表2!T33)</f>
        <v/>
      </c>
      <c r="U33" s="1104"/>
      <c r="V33" s="1104"/>
      <c r="W33" s="682" t="s">
        <v>123</v>
      </c>
      <c r="X33" s="683"/>
      <c r="Y33" s="1119" t="str">
        <f t="shared" si="0"/>
        <v/>
      </c>
      <c r="Z33" s="1120"/>
      <c r="AA33" s="1120"/>
      <c r="AB33" s="1120"/>
      <c r="AC33" s="322" t="s">
        <v>142</v>
      </c>
    </row>
    <row r="34" spans="3:36" ht="18" customHeight="1">
      <c r="C34" s="583"/>
      <c r="D34" s="582"/>
      <c r="E34" s="80"/>
      <c r="F34" s="718" t="s">
        <v>19</v>
      </c>
      <c r="G34" s="718"/>
      <c r="H34" s="718"/>
      <c r="I34" s="718"/>
      <c r="J34" s="718"/>
      <c r="K34" s="718"/>
      <c r="L34" s="718"/>
      <c r="M34" s="718"/>
      <c r="N34" s="719"/>
      <c r="O34" s="1119" t="str">
        <f>表2!O34</f>
        <v/>
      </c>
      <c r="P34" s="1120"/>
      <c r="Q34" s="1120"/>
      <c r="R34" s="1120"/>
      <c r="S34" s="283" t="s">
        <v>142</v>
      </c>
      <c r="T34" s="1103" t="str">
        <f>IF(ISBLANK(表2!T34),"",表2!T34)</f>
        <v/>
      </c>
      <c r="U34" s="1104"/>
      <c r="V34" s="1104"/>
      <c r="W34" s="682" t="s">
        <v>123</v>
      </c>
      <c r="X34" s="683"/>
      <c r="Y34" s="1119" t="str">
        <f t="shared" si="0"/>
        <v/>
      </c>
      <c r="Z34" s="1120"/>
      <c r="AA34" s="1120"/>
      <c r="AB34" s="1120"/>
      <c r="AC34" s="322" t="s">
        <v>142</v>
      </c>
    </row>
    <row r="35" spans="3:36" ht="18" customHeight="1">
      <c r="C35" s="721"/>
      <c r="D35" s="722"/>
      <c r="E35" s="82"/>
      <c r="F35" s="759" t="s">
        <v>20</v>
      </c>
      <c r="G35" s="759"/>
      <c r="H35" s="759"/>
      <c r="I35" s="759"/>
      <c r="J35" s="759"/>
      <c r="K35" s="759"/>
      <c r="L35" s="759"/>
      <c r="M35" s="759"/>
      <c r="N35" s="760"/>
      <c r="O35" s="1121" t="str">
        <f>表2!O35</f>
        <v/>
      </c>
      <c r="P35" s="1122"/>
      <c r="Q35" s="1122"/>
      <c r="R35" s="1122"/>
      <c r="S35" s="323" t="s">
        <v>142</v>
      </c>
      <c r="T35" s="1115" t="str">
        <f>IF(ISBLANK(表2!T35),"",表2!T35)</f>
        <v/>
      </c>
      <c r="U35" s="1116"/>
      <c r="V35" s="1116"/>
      <c r="W35" s="703" t="s">
        <v>123</v>
      </c>
      <c r="X35" s="704"/>
      <c r="Y35" s="1121" t="str">
        <f t="shared" si="0"/>
        <v/>
      </c>
      <c r="Z35" s="1122"/>
      <c r="AA35" s="1122"/>
      <c r="AB35" s="1122"/>
      <c r="AC35" s="324" t="s">
        <v>142</v>
      </c>
    </row>
    <row r="36" spans="3:36" ht="9" customHeight="1">
      <c r="C36" s="330"/>
      <c r="D36" s="330"/>
      <c r="E36" s="330"/>
      <c r="F36" s="4"/>
      <c r="G36" s="4"/>
      <c r="H36" s="4"/>
      <c r="I36" s="4"/>
      <c r="J36" s="4"/>
      <c r="K36" s="4"/>
      <c r="L36" s="4"/>
      <c r="M36" s="4"/>
      <c r="N36" s="4"/>
      <c r="O36" s="331"/>
      <c r="P36" s="331"/>
      <c r="Q36" s="331"/>
      <c r="R36" s="331"/>
      <c r="S36" s="43"/>
      <c r="T36" s="332"/>
      <c r="U36" s="332"/>
      <c r="V36" s="332"/>
      <c r="W36" s="43"/>
      <c r="X36" s="43"/>
      <c r="Y36" s="331"/>
      <c r="Z36" s="331"/>
      <c r="AA36" s="331"/>
      <c r="AB36" s="331"/>
      <c r="AC36" s="333"/>
    </row>
    <row r="37" spans="3:36" ht="27.75" customHeight="1">
      <c r="C37" s="318" t="s">
        <v>438</v>
      </c>
      <c r="AG37"/>
      <c r="AJ37"/>
    </row>
    <row r="38" spans="3:36" ht="22.5" customHeight="1" thickBot="1">
      <c r="C38" s="1031" t="s">
        <v>425</v>
      </c>
      <c r="D38" s="1032"/>
      <c r="E38" s="1032"/>
      <c r="F38" s="1032"/>
      <c r="G38" s="1032"/>
      <c r="H38" s="1032"/>
      <c r="I38" s="1032"/>
      <c r="J38" s="1032"/>
      <c r="K38" s="1032"/>
      <c r="L38" s="1032"/>
      <c r="M38" s="1032"/>
      <c r="N38" s="1033"/>
      <c r="O38" s="1034" t="s">
        <v>426</v>
      </c>
      <c r="P38" s="1035"/>
      <c r="Q38" s="1035"/>
      <c r="R38" s="1035"/>
      <c r="S38" s="1035"/>
      <c r="T38" s="1035"/>
      <c r="U38" s="1035"/>
      <c r="V38" s="1035"/>
      <c r="W38" s="1034" t="s">
        <v>427</v>
      </c>
      <c r="X38" s="1035"/>
      <c r="Y38" s="1035"/>
      <c r="Z38" s="1035"/>
      <c r="AA38" s="1035"/>
      <c r="AB38" s="1035"/>
      <c r="AC38" s="1035"/>
    </row>
    <row r="39" spans="3:36" ht="18" customHeight="1" thickTop="1">
      <c r="C39" s="334">
        <v>1</v>
      </c>
      <c r="D39" s="1036" t="s">
        <v>428</v>
      </c>
      <c r="E39" s="1036"/>
      <c r="F39" s="1036"/>
      <c r="G39" s="1036"/>
      <c r="H39" s="1036"/>
      <c r="I39" s="1036"/>
      <c r="J39" s="1036"/>
      <c r="K39" s="1036"/>
      <c r="L39" s="1036"/>
      <c r="M39" s="1036"/>
      <c r="N39" s="1036"/>
      <c r="O39" s="1037">
        <f>表1!Q9+表1!Q11+表1!Q13+表1!Q15+表1!Q17+表1!Q19+表1!Q21+表1!Q23+表1!Q25+表1!Q27+表1!Q37+表1!Q47+表1!Q55</f>
        <v>0</v>
      </c>
      <c r="P39" s="1037"/>
      <c r="Q39" s="1037"/>
      <c r="R39" s="1037"/>
      <c r="S39" s="1037"/>
      <c r="T39" s="1038"/>
      <c r="U39" s="726" t="s">
        <v>134</v>
      </c>
      <c r="V39" s="1039"/>
      <c r="W39" s="1037">
        <f>表1!AA29+表1!AA37+表1!AA47+表1!AA55</f>
        <v>0</v>
      </c>
      <c r="X39" s="1037"/>
      <c r="Y39" s="1037"/>
      <c r="Z39" s="1037"/>
      <c r="AA39" s="1037"/>
      <c r="AB39" s="1038"/>
      <c r="AC39" s="346" t="s">
        <v>429</v>
      </c>
    </row>
    <row r="40" spans="3:36" ht="18" customHeight="1">
      <c r="C40" s="335">
        <v>2</v>
      </c>
      <c r="D40" s="1046" t="s">
        <v>430</v>
      </c>
      <c r="E40" s="1046"/>
      <c r="F40" s="1046"/>
      <c r="G40" s="1046"/>
      <c r="H40" s="1046"/>
      <c r="I40" s="1046"/>
      <c r="J40" s="1046"/>
      <c r="K40" s="1046"/>
      <c r="L40" s="1046"/>
      <c r="M40" s="1046"/>
      <c r="N40" s="1046"/>
      <c r="O40" s="1041">
        <f>表1!Q39+表1!Q41+表1!Q57+表1!Q59</f>
        <v>0</v>
      </c>
      <c r="P40" s="1041"/>
      <c r="Q40" s="1041"/>
      <c r="R40" s="1041"/>
      <c r="S40" s="1041"/>
      <c r="T40" s="1042"/>
      <c r="U40" s="683" t="s">
        <v>134</v>
      </c>
      <c r="V40" s="1043"/>
      <c r="W40" s="1041">
        <f>表1!AA39+表1!AA41+表1!AA57+表1!AA59</f>
        <v>0</v>
      </c>
      <c r="X40" s="1041"/>
      <c r="Y40" s="1041"/>
      <c r="Z40" s="1041"/>
      <c r="AA40" s="1041"/>
      <c r="AB40" s="1042"/>
      <c r="AC40" s="283" t="s">
        <v>429</v>
      </c>
    </row>
    <row r="41" spans="3:36" ht="18" customHeight="1">
      <c r="C41" s="335">
        <v>3</v>
      </c>
      <c r="D41" s="1046" t="s">
        <v>207</v>
      </c>
      <c r="E41" s="1046"/>
      <c r="F41" s="1046"/>
      <c r="G41" s="1046"/>
      <c r="H41" s="1046"/>
      <c r="I41" s="1046"/>
      <c r="J41" s="1046"/>
      <c r="K41" s="1046"/>
      <c r="L41" s="1046"/>
      <c r="M41" s="1046"/>
      <c r="N41" s="1046"/>
      <c r="O41" s="1041">
        <f>表1!Q35+表1!Q53</f>
        <v>0</v>
      </c>
      <c r="P41" s="1041"/>
      <c r="Q41" s="1041"/>
      <c r="R41" s="1041"/>
      <c r="S41" s="1041"/>
      <c r="T41" s="1042"/>
      <c r="U41" s="1045" t="s">
        <v>173</v>
      </c>
      <c r="V41" s="1047"/>
      <c r="W41" s="1041">
        <f>表1!AA35+表1!AA53</f>
        <v>0</v>
      </c>
      <c r="X41" s="1041"/>
      <c r="Y41" s="1041"/>
      <c r="Z41" s="1041"/>
      <c r="AA41" s="1041"/>
      <c r="AB41" s="1042"/>
      <c r="AC41" s="283" t="s">
        <v>429</v>
      </c>
    </row>
    <row r="42" spans="3:36" ht="18" customHeight="1">
      <c r="C42" s="336">
        <v>4</v>
      </c>
      <c r="D42" s="1040" t="s">
        <v>431</v>
      </c>
      <c r="E42" s="1040"/>
      <c r="F42" s="1040"/>
      <c r="G42" s="1040"/>
      <c r="H42" s="1040"/>
      <c r="I42" s="1040"/>
      <c r="J42" s="1040"/>
      <c r="K42" s="1040"/>
      <c r="L42" s="1040"/>
      <c r="M42" s="1040"/>
      <c r="N42" s="1040"/>
      <c r="O42" s="1041">
        <f>表1!Q43+表1!Q61</f>
        <v>0</v>
      </c>
      <c r="P42" s="1041"/>
      <c r="Q42" s="1041"/>
      <c r="R42" s="1041"/>
      <c r="S42" s="1041"/>
      <c r="T42" s="1042"/>
      <c r="U42" s="683" t="s">
        <v>134</v>
      </c>
      <c r="V42" s="1043"/>
      <c r="W42" s="1041">
        <f>表1!AA43+表1!AA61</f>
        <v>0</v>
      </c>
      <c r="X42" s="1041"/>
      <c r="Y42" s="1041"/>
      <c r="Z42" s="1041"/>
      <c r="AA42" s="1041"/>
      <c r="AB42" s="1042"/>
      <c r="AC42" s="283" t="s">
        <v>429</v>
      </c>
    </row>
    <row r="43" spans="3:36" ht="18" customHeight="1">
      <c r="C43" s="336">
        <v>5</v>
      </c>
      <c r="D43" s="1040" t="s">
        <v>432</v>
      </c>
      <c r="E43" s="1040"/>
      <c r="F43" s="1040"/>
      <c r="G43" s="1040"/>
      <c r="H43" s="1040"/>
      <c r="I43" s="1040"/>
      <c r="J43" s="1040"/>
      <c r="K43" s="1040"/>
      <c r="L43" s="1040"/>
      <c r="M43" s="1040"/>
      <c r="N43" s="1040"/>
      <c r="O43" s="1041">
        <f>表1!Q31+表1!Q49</f>
        <v>0</v>
      </c>
      <c r="P43" s="1041"/>
      <c r="Q43" s="1041"/>
      <c r="R43" s="1041"/>
      <c r="S43" s="1041"/>
      <c r="T43" s="1042"/>
      <c r="U43" s="1044" t="s">
        <v>174</v>
      </c>
      <c r="V43" s="1045"/>
      <c r="W43" s="1041">
        <f>表1!AA31+表1!AA49</f>
        <v>0</v>
      </c>
      <c r="X43" s="1041"/>
      <c r="Y43" s="1041"/>
      <c r="Z43" s="1041"/>
      <c r="AA43" s="1041"/>
      <c r="AB43" s="1042"/>
      <c r="AC43" s="283" t="s">
        <v>429</v>
      </c>
    </row>
    <row r="44" spans="3:36" ht="18" customHeight="1">
      <c r="C44" s="336">
        <v>6</v>
      </c>
      <c r="D44" s="1040" t="s">
        <v>433</v>
      </c>
      <c r="E44" s="1040"/>
      <c r="F44" s="1040"/>
      <c r="G44" s="1040"/>
      <c r="H44" s="1040"/>
      <c r="I44" s="1040"/>
      <c r="J44" s="1040"/>
      <c r="K44" s="1040"/>
      <c r="L44" s="1040"/>
      <c r="M44" s="1040"/>
      <c r="N44" s="1040"/>
      <c r="O44" s="1041">
        <f>表1!Q33+表1!Q51</f>
        <v>0</v>
      </c>
      <c r="P44" s="1041"/>
      <c r="Q44" s="1041"/>
      <c r="R44" s="1041"/>
      <c r="S44" s="1041"/>
      <c r="T44" s="1042"/>
      <c r="U44" s="1045" t="s">
        <v>434</v>
      </c>
      <c r="V44" s="1047"/>
      <c r="W44" s="1041" t="str">
        <f>IF(O44=0,"",表1!AA33+表1!AA51)</f>
        <v/>
      </c>
      <c r="X44" s="1041"/>
      <c r="Y44" s="1041"/>
      <c r="Z44" s="1041"/>
      <c r="AA44" s="1041"/>
      <c r="AB44" s="1042"/>
      <c r="AC44" s="283" t="s">
        <v>429</v>
      </c>
    </row>
    <row r="45" spans="3:36" ht="18" customHeight="1">
      <c r="C45" s="337">
        <v>7</v>
      </c>
      <c r="D45" s="1052" t="s">
        <v>145</v>
      </c>
      <c r="E45" s="1052"/>
      <c r="F45" s="1052"/>
      <c r="G45" s="1052"/>
      <c r="H45" s="1052"/>
      <c r="I45" s="1052"/>
      <c r="J45" s="1052"/>
      <c r="K45" s="1052"/>
      <c r="L45" s="1052"/>
      <c r="M45" s="1052"/>
      <c r="N45" s="1052"/>
      <c r="O45" s="1133"/>
      <c r="P45" s="1133"/>
      <c r="Q45" s="1133"/>
      <c r="R45" s="1133"/>
      <c r="S45" s="1133"/>
      <c r="T45" s="1134"/>
      <c r="U45" s="1053"/>
      <c r="V45" s="1054"/>
      <c r="W45" s="1055"/>
      <c r="X45" s="1055"/>
      <c r="Y45" s="1055"/>
      <c r="Z45" s="1055"/>
      <c r="AA45" s="1055"/>
      <c r="AB45" s="1056"/>
      <c r="AC45" s="323" t="s">
        <v>429</v>
      </c>
    </row>
    <row r="46" spans="3:36" ht="18.75" customHeight="1">
      <c r="O46" s="1057" t="s">
        <v>435</v>
      </c>
      <c r="P46" s="1058"/>
      <c r="Q46" s="1058"/>
      <c r="R46" s="1058"/>
      <c r="S46" s="1058"/>
      <c r="T46" s="1058"/>
      <c r="U46" s="1058"/>
      <c r="V46" s="1058"/>
      <c r="W46" s="1050" t="str">
        <f>IF(SUM(W39:AB45)=0,"",SUM(W39:AB45))</f>
        <v/>
      </c>
      <c r="X46" s="1051"/>
      <c r="Y46" s="1051"/>
      <c r="Z46" s="1051"/>
      <c r="AA46" s="1051"/>
      <c r="AB46" s="1051"/>
      <c r="AC46" s="347" t="s">
        <v>429</v>
      </c>
    </row>
    <row r="47" spans="3:36" ht="19.5" customHeight="1">
      <c r="O47" s="1059" t="s">
        <v>436</v>
      </c>
      <c r="P47" s="1058"/>
      <c r="Q47" s="1058"/>
      <c r="R47" s="1058"/>
      <c r="S47" s="1058"/>
      <c r="T47" s="1058"/>
      <c r="U47" s="1058"/>
      <c r="V47" s="1058"/>
      <c r="W47" s="1135" t="str">
        <f>IF(ISBLANK(表2!T38),"",表2!T38)</f>
        <v/>
      </c>
      <c r="X47" s="1136"/>
      <c r="Y47" s="1136"/>
      <c r="Z47" s="1136"/>
      <c r="AA47" s="1136"/>
      <c r="AB47" s="1136"/>
      <c r="AC47" s="66" t="s">
        <v>437</v>
      </c>
    </row>
    <row r="48" spans="3:36" ht="24.75" customHeight="1">
      <c r="O48" s="1048" t="s">
        <v>438</v>
      </c>
      <c r="P48" s="1049"/>
      <c r="Q48" s="1049"/>
      <c r="R48" s="1049"/>
      <c r="S48" s="1049"/>
      <c r="T48" s="1049"/>
      <c r="U48" s="1049"/>
      <c r="V48" s="1049"/>
      <c r="W48" s="1050" t="str">
        <f>IF(COUNT(W47)=0,"",W46*(100-W47)/100)</f>
        <v/>
      </c>
      <c r="X48" s="1051"/>
      <c r="Y48" s="1051"/>
      <c r="Z48" s="1051"/>
      <c r="AA48" s="1051"/>
      <c r="AB48" s="1051"/>
      <c r="AC48" s="66" t="s">
        <v>429</v>
      </c>
    </row>
    <row r="49" ht="15.75" customHeight="1"/>
    <row r="50" ht="15.75" customHeight="1"/>
    <row r="51" ht="13.5" customHeight="1"/>
  </sheetData>
  <mergeCells count="183">
    <mergeCell ref="O48:V48"/>
    <mergeCell ref="W48:AB48"/>
    <mergeCell ref="D45:N45"/>
    <mergeCell ref="O45:T45"/>
    <mergeCell ref="U45:V45"/>
    <mergeCell ref="W45:AB45"/>
    <mergeCell ref="O46:V46"/>
    <mergeCell ref="W46:AB46"/>
    <mergeCell ref="D44:N44"/>
    <mergeCell ref="O44:T44"/>
    <mergeCell ref="U44:V44"/>
    <mergeCell ref="W44:AB44"/>
    <mergeCell ref="O47:V47"/>
    <mergeCell ref="W47:AB47"/>
    <mergeCell ref="D42:N42"/>
    <mergeCell ref="O42:T42"/>
    <mergeCell ref="U42:V42"/>
    <mergeCell ref="W42:AB42"/>
    <mergeCell ref="D43:N43"/>
    <mergeCell ref="O43:T43"/>
    <mergeCell ref="U43:V43"/>
    <mergeCell ref="W43:AB43"/>
    <mergeCell ref="D40:N40"/>
    <mergeCell ref="O40:T40"/>
    <mergeCell ref="U40:V40"/>
    <mergeCell ref="W40:AB40"/>
    <mergeCell ref="D41:N41"/>
    <mergeCell ref="O41:T41"/>
    <mergeCell ref="U41:V41"/>
    <mergeCell ref="W41:AB41"/>
    <mergeCell ref="C38:N38"/>
    <mergeCell ref="O38:V38"/>
    <mergeCell ref="W38:AC38"/>
    <mergeCell ref="C28:D35"/>
    <mergeCell ref="F28:N28"/>
    <mergeCell ref="D39:N39"/>
    <mergeCell ref="O39:T39"/>
    <mergeCell ref="U39:V39"/>
    <mergeCell ref="W39:AB39"/>
    <mergeCell ref="F34:N34"/>
    <mergeCell ref="O34:R34"/>
    <mergeCell ref="T34:V34"/>
    <mergeCell ref="W34:X34"/>
    <mergeCell ref="Y34:AB34"/>
    <mergeCell ref="F35:N35"/>
    <mergeCell ref="O35:R35"/>
    <mergeCell ref="T35:V35"/>
    <mergeCell ref="W35:X35"/>
    <mergeCell ref="Y35:AB35"/>
    <mergeCell ref="F32:N32"/>
    <mergeCell ref="O32:R32"/>
    <mergeCell ref="T32:V32"/>
    <mergeCell ref="W32:X32"/>
    <mergeCell ref="Y32:AB32"/>
    <mergeCell ref="F33:N33"/>
    <mergeCell ref="O33:R33"/>
    <mergeCell ref="T33:V33"/>
    <mergeCell ref="W33:X33"/>
    <mergeCell ref="Y33:AB33"/>
    <mergeCell ref="F30:N30"/>
    <mergeCell ref="O30:R30"/>
    <mergeCell ref="T30:V30"/>
    <mergeCell ref="W30:X30"/>
    <mergeCell ref="Y30:AB30"/>
    <mergeCell ref="F31:N31"/>
    <mergeCell ref="O31:R31"/>
    <mergeCell ref="T31:V31"/>
    <mergeCell ref="W31:X31"/>
    <mergeCell ref="Y31:AB31"/>
    <mergeCell ref="O28:R28"/>
    <mergeCell ref="T28:V28"/>
    <mergeCell ref="W28:X28"/>
    <mergeCell ref="Y28:AB28"/>
    <mergeCell ref="F29:N29"/>
    <mergeCell ref="O29:R29"/>
    <mergeCell ref="T29:V29"/>
    <mergeCell ref="W29:X29"/>
    <mergeCell ref="Y29:AB29"/>
    <mergeCell ref="W25:X25"/>
    <mergeCell ref="Y25:AB25"/>
    <mergeCell ref="F26:N26"/>
    <mergeCell ref="O26:R26"/>
    <mergeCell ref="T26:V26"/>
    <mergeCell ref="W26:X26"/>
    <mergeCell ref="Y26:AB26"/>
    <mergeCell ref="F27:N27"/>
    <mergeCell ref="O27:R27"/>
    <mergeCell ref="T27:V27"/>
    <mergeCell ref="W27:X27"/>
    <mergeCell ref="Y27:AB27"/>
    <mergeCell ref="Y22:AB22"/>
    <mergeCell ref="F23:N23"/>
    <mergeCell ref="O23:R23"/>
    <mergeCell ref="T23:V23"/>
    <mergeCell ref="W23:X23"/>
    <mergeCell ref="Y23:AB23"/>
    <mergeCell ref="D21:D27"/>
    <mergeCell ref="F21:N21"/>
    <mergeCell ref="O21:R21"/>
    <mergeCell ref="T21:V21"/>
    <mergeCell ref="W21:X21"/>
    <mergeCell ref="Y21:AB21"/>
    <mergeCell ref="F22:N22"/>
    <mergeCell ref="O22:R22"/>
    <mergeCell ref="T22:V22"/>
    <mergeCell ref="W22:X22"/>
    <mergeCell ref="F24:N24"/>
    <mergeCell ref="O24:R24"/>
    <mergeCell ref="T24:V24"/>
    <mergeCell ref="W24:X24"/>
    <mergeCell ref="Y24:AB24"/>
    <mergeCell ref="F25:N25"/>
    <mergeCell ref="O25:R25"/>
    <mergeCell ref="T25:V25"/>
    <mergeCell ref="W18:X18"/>
    <mergeCell ref="Y18:AB18"/>
    <mergeCell ref="G19:N19"/>
    <mergeCell ref="O19:R19"/>
    <mergeCell ref="T19:V19"/>
    <mergeCell ref="W19:X19"/>
    <mergeCell ref="Y19:AB19"/>
    <mergeCell ref="E20:N20"/>
    <mergeCell ref="O20:R20"/>
    <mergeCell ref="T20:V20"/>
    <mergeCell ref="W20:X20"/>
    <mergeCell ref="Y20:AB20"/>
    <mergeCell ref="W15:X15"/>
    <mergeCell ref="Y15:AB15"/>
    <mergeCell ref="G16:N16"/>
    <mergeCell ref="O16:R16"/>
    <mergeCell ref="T16:V16"/>
    <mergeCell ref="W16:X16"/>
    <mergeCell ref="Y16:AB16"/>
    <mergeCell ref="G17:N17"/>
    <mergeCell ref="O17:R17"/>
    <mergeCell ref="T17:V17"/>
    <mergeCell ref="W17:X17"/>
    <mergeCell ref="Y17:AB17"/>
    <mergeCell ref="W13:X13"/>
    <mergeCell ref="Y13:AB13"/>
    <mergeCell ref="G14:N14"/>
    <mergeCell ref="O14:R14"/>
    <mergeCell ref="T14:V14"/>
    <mergeCell ref="W14:X14"/>
    <mergeCell ref="Y14:AB14"/>
    <mergeCell ref="W11:X11"/>
    <mergeCell ref="Y11:AB11"/>
    <mergeCell ref="G12:N12"/>
    <mergeCell ref="O12:R12"/>
    <mergeCell ref="T12:V12"/>
    <mergeCell ref="W12:X12"/>
    <mergeCell ref="Y12:AB12"/>
    <mergeCell ref="C11:C27"/>
    <mergeCell ref="D11:D20"/>
    <mergeCell ref="E11:E19"/>
    <mergeCell ref="G11:N11"/>
    <mergeCell ref="O11:R11"/>
    <mergeCell ref="T11:V11"/>
    <mergeCell ref="G13:N13"/>
    <mergeCell ref="O13:R13"/>
    <mergeCell ref="T13:V13"/>
    <mergeCell ref="G15:N15"/>
    <mergeCell ref="O15:R15"/>
    <mergeCell ref="T15:V15"/>
    <mergeCell ref="G18:N18"/>
    <mergeCell ref="O18:R18"/>
    <mergeCell ref="T18:V18"/>
    <mergeCell ref="D7:K7"/>
    <mergeCell ref="L7:N7"/>
    <mergeCell ref="S7:U7"/>
    <mergeCell ref="X7:Y7"/>
    <mergeCell ref="C10:N10"/>
    <mergeCell ref="O10:S10"/>
    <mergeCell ref="T10:X10"/>
    <mergeCell ref="Y10:AC10"/>
    <mergeCell ref="C2:AC2"/>
    <mergeCell ref="D4:K4"/>
    <mergeCell ref="L4:AB4"/>
    <mergeCell ref="D5:K5"/>
    <mergeCell ref="L5:AB5"/>
    <mergeCell ref="D6:K6"/>
    <mergeCell ref="L6:N6"/>
    <mergeCell ref="S6:U6"/>
  </mergeCells>
  <phoneticPr fontId="3"/>
  <pageMargins left="0.59055118110236227" right="0.19685039370078741" top="0.51181102362204722" bottom="0.51181102362204722" header="0.31496062992125984" footer="0.27559055118110237"/>
  <pageSetup paperSize="9" scale="95" orientation="portrait" r:id="rId1"/>
  <headerFooter scaleWithDoc="0" alignWithMargins="0">
    <oddFooter>&amp;L&amp;9 2026.03.31新T&amp;C-13-</oddFooter>
    <firstFooter>&amp;L&amp;9 2013.10</firstFooter>
  </headerFooter>
  <rowBreaks count="1" manualBreakCount="1">
    <brk id="49" max="2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5CBCD-D0C7-407C-A438-B4C773A87040}">
  <sheetPr>
    <tabColor rgb="FF0070C0"/>
  </sheetPr>
  <dimension ref="B1:BC206"/>
  <sheetViews>
    <sheetView showGridLines="0" view="pageBreakPreview" zoomScale="70" zoomScaleNormal="70" zoomScaleSheetLayoutView="70" zoomScalePageLayoutView="70" workbookViewId="0"/>
  </sheetViews>
  <sheetFormatPr defaultRowHeight="13.5"/>
  <cols>
    <col min="1" max="1" width="0.625" style="2" customWidth="1"/>
    <col min="2" max="27" width="3.75" style="2" customWidth="1"/>
    <col min="28" max="29" width="0.625" style="2" customWidth="1"/>
    <col min="30" max="55" width="3.75" style="2" customWidth="1"/>
    <col min="56" max="56" width="0.625" style="2" customWidth="1"/>
    <col min="57" max="94" width="3.75" style="2" customWidth="1"/>
    <col min="95" max="16384" width="9" style="2"/>
  </cols>
  <sheetData>
    <row r="1" spans="2:55" ht="3.75" customHeight="1" thickBot="1"/>
    <row r="2" spans="2:55" ht="22.5" customHeight="1">
      <c r="B2" s="1078" t="s">
        <v>220</v>
      </c>
      <c r="C2" s="1078"/>
      <c r="D2" s="1078"/>
      <c r="E2" s="1078"/>
      <c r="F2" s="1078"/>
      <c r="G2" s="1078"/>
      <c r="H2" s="1078"/>
      <c r="I2" s="1078"/>
      <c r="J2" s="1078"/>
      <c r="K2" s="1078"/>
      <c r="L2" s="1078"/>
      <c r="M2" s="1078"/>
      <c r="N2" s="1078"/>
      <c r="O2" s="1078"/>
      <c r="P2" s="1078"/>
      <c r="Q2" s="1078"/>
      <c r="R2" s="1078"/>
      <c r="S2" s="1078"/>
      <c r="T2" s="1078"/>
      <c r="U2" s="1078"/>
      <c r="V2" s="1078"/>
      <c r="W2" s="1078"/>
      <c r="X2" s="1078"/>
      <c r="Y2" s="1078"/>
      <c r="AD2" s="1089"/>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18"/>
      <c r="BC2" s="119"/>
    </row>
    <row r="3" spans="2:55" ht="22.5" customHeight="1">
      <c r="B3" s="1078"/>
      <c r="C3" s="1078"/>
      <c r="D3" s="1078"/>
      <c r="E3" s="1078"/>
      <c r="F3" s="1078"/>
      <c r="G3" s="1078"/>
      <c r="H3" s="1078"/>
      <c r="I3" s="1078"/>
      <c r="J3" s="1078"/>
      <c r="K3" s="1078"/>
      <c r="L3" s="1078"/>
      <c r="M3" s="1078"/>
      <c r="N3" s="1078"/>
      <c r="O3" s="1078"/>
      <c r="P3" s="1078"/>
      <c r="Q3" s="1078"/>
      <c r="R3" s="1078"/>
      <c r="S3" s="1078"/>
      <c r="T3" s="1078"/>
      <c r="U3" s="1078"/>
      <c r="V3" s="1078"/>
      <c r="W3" s="1078"/>
      <c r="X3" s="1078"/>
      <c r="Y3" s="1078"/>
      <c r="Z3" s="117"/>
      <c r="AD3" s="1077"/>
      <c r="AE3" s="1078"/>
      <c r="AF3" s="1078"/>
      <c r="AG3" s="1078"/>
      <c r="AH3" s="1078"/>
      <c r="AI3" s="1078"/>
      <c r="AJ3" s="1078"/>
      <c r="AK3" s="1078"/>
      <c r="AL3" s="1078"/>
      <c r="AM3" s="1078"/>
      <c r="AN3" s="1078"/>
      <c r="AO3" s="1078"/>
      <c r="AP3" s="1078"/>
      <c r="AQ3" s="1078"/>
      <c r="AR3" s="1078"/>
      <c r="AS3" s="1078"/>
      <c r="AT3" s="1078"/>
      <c r="AU3" s="1078"/>
      <c r="AV3" s="1078"/>
      <c r="AW3" s="1078"/>
      <c r="AX3" s="1078"/>
      <c r="AY3" s="1078"/>
      <c r="AZ3" s="1078"/>
      <c r="BA3" s="1078"/>
      <c r="BC3" s="120"/>
    </row>
    <row r="4" spans="2:55" ht="22.5" customHeight="1">
      <c r="C4" s="1091" t="s">
        <v>187</v>
      </c>
      <c r="D4" s="1091"/>
      <c r="E4" s="1091"/>
      <c r="F4" s="1091"/>
      <c r="G4" s="1091"/>
      <c r="H4" s="1091"/>
      <c r="I4" s="1091" t="s">
        <v>186</v>
      </c>
      <c r="J4" s="1091"/>
      <c r="K4" s="1091"/>
      <c r="L4" s="1091"/>
      <c r="M4" s="1091" t="s">
        <v>214</v>
      </c>
      <c r="N4" s="1091"/>
      <c r="O4" s="1091"/>
      <c r="P4" s="1091"/>
      <c r="Q4" s="1092" t="s">
        <v>215</v>
      </c>
      <c r="R4" s="1093"/>
      <c r="S4" s="1093"/>
      <c r="T4" s="1094"/>
      <c r="U4" s="1095"/>
      <c r="V4" s="1095"/>
      <c r="W4" s="1095"/>
      <c r="X4" s="1095"/>
      <c r="Y4" s="1095"/>
      <c r="Z4" s="1095"/>
      <c r="AA4" s="1095"/>
      <c r="AD4" s="121"/>
      <c r="AE4" s="1064"/>
      <c r="AF4" s="1064"/>
      <c r="AG4" s="1064"/>
      <c r="AH4" s="1064"/>
      <c r="AI4" s="1064"/>
      <c r="AJ4" s="1064"/>
      <c r="AK4" s="1064"/>
      <c r="AL4" s="1064"/>
      <c r="AM4" s="1064"/>
      <c r="AN4" s="1064"/>
      <c r="AO4" s="1064"/>
      <c r="AP4" s="1064"/>
      <c r="AQ4" s="1064"/>
      <c r="AR4" s="1064"/>
      <c r="AS4" s="1064"/>
      <c r="AT4" s="1064"/>
      <c r="AU4" s="1064"/>
      <c r="AV4" s="1064"/>
      <c r="AW4" s="1064"/>
      <c r="AX4" s="1064"/>
      <c r="AY4" s="1064"/>
      <c r="AZ4" s="1064"/>
      <c r="BA4" s="1064"/>
      <c r="BB4" s="1064"/>
      <c r="BC4" s="120"/>
    </row>
    <row r="5" spans="2:55" ht="22.5" customHeight="1">
      <c r="C5" s="1091"/>
      <c r="D5" s="1091"/>
      <c r="E5" s="1091"/>
      <c r="F5" s="1091"/>
      <c r="G5" s="1091"/>
      <c r="H5" s="1091"/>
      <c r="I5" s="1091"/>
      <c r="J5" s="1091"/>
      <c r="K5" s="1091"/>
      <c r="L5" s="1091"/>
      <c r="M5" s="1096" t="e">
        <f>#REF!</f>
        <v>#REF!</v>
      </c>
      <c r="N5" s="1097"/>
      <c r="O5" s="577" t="s">
        <v>188</v>
      </c>
      <c r="P5" s="578"/>
      <c r="Q5" s="1098">
        <v>26</v>
      </c>
      <c r="R5" s="1099"/>
      <c r="S5" s="577" t="s">
        <v>188</v>
      </c>
      <c r="T5" s="578"/>
      <c r="U5" s="1095"/>
      <c r="V5" s="1095"/>
      <c r="W5" s="1095"/>
      <c r="X5" s="1095"/>
      <c r="Y5" s="1095"/>
      <c r="Z5" s="1095"/>
      <c r="AA5" s="1095"/>
      <c r="AD5" s="121"/>
      <c r="AE5" s="1064"/>
      <c r="AF5" s="1064"/>
      <c r="AG5" s="1064"/>
      <c r="AH5" s="1064"/>
      <c r="AI5" s="1064"/>
      <c r="AJ5" s="1064"/>
      <c r="AK5" s="1064"/>
      <c r="AL5" s="1064"/>
      <c r="AM5" s="1064"/>
      <c r="AN5" s="1064"/>
      <c r="AO5" s="1064"/>
      <c r="AP5" s="1064"/>
      <c r="AQ5" s="1064"/>
      <c r="AR5" s="1064"/>
      <c r="AS5" s="1064"/>
      <c r="AT5" s="1064"/>
      <c r="AU5" s="1064"/>
      <c r="AV5" s="1064"/>
      <c r="AW5" s="1064"/>
      <c r="AX5" s="1064"/>
      <c r="AY5" s="1064"/>
      <c r="AZ5" s="1064"/>
      <c r="BA5" s="1064"/>
      <c r="BB5" s="1064"/>
      <c r="BC5" s="120"/>
    </row>
    <row r="6" spans="2:55" ht="22.5" customHeight="1">
      <c r="C6" s="1061" t="s">
        <v>210</v>
      </c>
      <c r="D6" s="1062"/>
      <c r="E6" s="952" t="s">
        <v>212</v>
      </c>
      <c r="F6" s="953"/>
      <c r="G6" s="953"/>
      <c r="H6" s="1080"/>
      <c r="I6" s="1060" t="s">
        <v>184</v>
      </c>
      <c r="J6" s="1060"/>
      <c r="K6" s="1060"/>
      <c r="L6" s="1060"/>
      <c r="M6" s="1072" t="e">
        <f>#REF!</f>
        <v>#REF!</v>
      </c>
      <c r="N6" s="1072"/>
      <c r="O6" s="1072"/>
      <c r="P6" s="1072"/>
      <c r="Q6" s="1086">
        <v>25000</v>
      </c>
      <c r="R6" s="1086"/>
      <c r="S6" s="1086"/>
      <c r="T6" s="1086"/>
      <c r="U6" s="1073"/>
      <c r="V6" s="1073"/>
      <c r="W6" s="1073"/>
      <c r="X6" s="1073"/>
      <c r="Y6" s="1073"/>
      <c r="Z6" s="1073"/>
      <c r="AA6" s="1073"/>
      <c r="AD6" s="1077" t="s">
        <v>221</v>
      </c>
      <c r="AE6" s="1078"/>
      <c r="AF6" s="1078"/>
      <c r="AG6" s="1078"/>
      <c r="AH6" s="1078"/>
      <c r="AI6" s="1078"/>
      <c r="AJ6" s="1078"/>
      <c r="AK6" s="1078"/>
      <c r="AL6" s="1078"/>
      <c r="AM6" s="1078"/>
      <c r="AN6" s="1078"/>
      <c r="AO6" s="1078"/>
      <c r="AP6" s="1078"/>
      <c r="AQ6" s="1078"/>
      <c r="AR6" s="1078"/>
      <c r="AS6" s="1078"/>
      <c r="AT6" s="1078"/>
      <c r="AU6" s="1078"/>
      <c r="AV6" s="1078"/>
      <c r="AW6" s="1078"/>
      <c r="AX6" s="1078"/>
      <c r="AY6" s="1078"/>
      <c r="AZ6" s="1078"/>
      <c r="BA6" s="1078"/>
      <c r="BC6" s="120"/>
    </row>
    <row r="7" spans="2:55" ht="22.5" customHeight="1">
      <c r="C7" s="1062"/>
      <c r="D7" s="1062"/>
      <c r="E7" s="1081"/>
      <c r="F7" s="981"/>
      <c r="G7" s="981"/>
      <c r="H7" s="1082"/>
      <c r="I7" s="1060"/>
      <c r="J7" s="1060"/>
      <c r="K7" s="1060"/>
      <c r="L7" s="1060"/>
      <c r="M7" s="1072"/>
      <c r="N7" s="1072"/>
      <c r="O7" s="1072"/>
      <c r="P7" s="1072"/>
      <c r="Q7" s="1086"/>
      <c r="R7" s="1086"/>
      <c r="S7" s="1086"/>
      <c r="T7" s="1086"/>
      <c r="U7" s="1073"/>
      <c r="V7" s="1073"/>
      <c r="W7" s="1073"/>
      <c r="X7" s="1073"/>
      <c r="Y7" s="1073"/>
      <c r="Z7" s="1073"/>
      <c r="AA7" s="1073"/>
      <c r="AD7" s="1077"/>
      <c r="AE7" s="1078"/>
      <c r="AF7" s="1078"/>
      <c r="AG7" s="1078"/>
      <c r="AH7" s="1078"/>
      <c r="AI7" s="1078"/>
      <c r="AJ7" s="1078"/>
      <c r="AK7" s="1078"/>
      <c r="AL7" s="1078"/>
      <c r="AM7" s="1078"/>
      <c r="AN7" s="1078"/>
      <c r="AO7" s="1078"/>
      <c r="AP7" s="1078"/>
      <c r="AQ7" s="1078"/>
      <c r="AR7" s="1078"/>
      <c r="AS7" s="1078"/>
      <c r="AT7" s="1078"/>
      <c r="AU7" s="1078"/>
      <c r="AV7" s="1078"/>
      <c r="AW7" s="1078"/>
      <c r="AX7" s="1078"/>
      <c r="AY7" s="1078"/>
      <c r="AZ7" s="1078"/>
      <c r="BA7" s="1078"/>
      <c r="BC7" s="120"/>
    </row>
    <row r="8" spans="2:55" ht="22.5" customHeight="1">
      <c r="C8" s="1062"/>
      <c r="D8" s="1062"/>
      <c r="E8" s="1083"/>
      <c r="F8" s="1084"/>
      <c r="G8" s="1084"/>
      <c r="H8" s="1085"/>
      <c r="I8" s="1079" t="s">
        <v>202</v>
      </c>
      <c r="J8" s="1060"/>
      <c r="K8" s="1060"/>
      <c r="L8" s="1060"/>
      <c r="M8" s="1072" t="e">
        <f>#REF!</f>
        <v>#REF!</v>
      </c>
      <c r="N8" s="1072"/>
      <c r="O8" s="1072"/>
      <c r="P8" s="1072"/>
      <c r="Q8" s="1072" t="e">
        <f>Q6*E11</f>
        <v>#REF!</v>
      </c>
      <c r="R8" s="1072"/>
      <c r="S8" s="1072"/>
      <c r="T8" s="1072"/>
      <c r="U8" s="1073"/>
      <c r="V8" s="1073"/>
      <c r="W8" s="1073"/>
      <c r="X8" s="1073"/>
      <c r="Y8" s="1073"/>
      <c r="Z8" s="1073"/>
      <c r="AA8" s="1073"/>
      <c r="AD8" s="124" t="s">
        <v>209</v>
      </c>
      <c r="AE8" s="1064" t="s">
        <v>222</v>
      </c>
      <c r="AF8" s="1064"/>
      <c r="AG8" s="1064"/>
      <c r="AH8" s="1064"/>
      <c r="AI8" s="1064"/>
      <c r="AJ8" s="1064"/>
      <c r="AK8" s="1064"/>
      <c r="AL8" s="1064"/>
      <c r="AM8" s="1064"/>
      <c r="AN8" s="1064"/>
      <c r="AO8" s="1064"/>
      <c r="AP8" s="1064"/>
      <c r="AQ8" s="1064"/>
      <c r="AR8" s="1064"/>
      <c r="AS8" s="1064"/>
      <c r="AT8" s="1064"/>
      <c r="AU8" s="1064"/>
      <c r="AV8" s="1064"/>
      <c r="AW8" s="1064"/>
      <c r="AX8" s="1064"/>
      <c r="AY8" s="1064"/>
      <c r="AZ8" s="1064"/>
      <c r="BA8" s="1064"/>
      <c r="BB8" s="1064"/>
      <c r="BC8" s="120"/>
    </row>
    <row r="9" spans="2:55" ht="22.5" customHeight="1">
      <c r="C9" s="1062"/>
      <c r="D9" s="1062"/>
      <c r="E9" s="1087" t="s">
        <v>205</v>
      </c>
      <c r="F9" s="1088"/>
      <c r="G9" s="1088"/>
      <c r="H9" s="855"/>
      <c r="I9" s="1060"/>
      <c r="J9" s="1060"/>
      <c r="K9" s="1060"/>
      <c r="L9" s="1060"/>
      <c r="M9" s="1072"/>
      <c r="N9" s="1072"/>
      <c r="O9" s="1072"/>
      <c r="P9" s="1072"/>
      <c r="Q9" s="1072"/>
      <c r="R9" s="1072"/>
      <c r="S9" s="1072"/>
      <c r="T9" s="1072"/>
      <c r="U9" s="1073"/>
      <c r="V9" s="1073"/>
      <c r="W9" s="1073"/>
      <c r="X9" s="1073"/>
      <c r="Y9" s="1073"/>
      <c r="Z9" s="1073"/>
      <c r="AA9" s="1073"/>
      <c r="AD9" s="124"/>
      <c r="AE9" s="1064" t="s">
        <v>223</v>
      </c>
      <c r="AF9" s="1064"/>
      <c r="AG9" s="1064"/>
      <c r="AH9" s="1064"/>
      <c r="AI9" s="1064"/>
      <c r="AJ9" s="1064"/>
      <c r="AK9" s="1064"/>
      <c r="AL9" s="1064"/>
      <c r="AM9" s="1064"/>
      <c r="AN9" s="1064"/>
      <c r="AO9" s="1064"/>
      <c r="AP9" s="1064"/>
      <c r="AQ9" s="1064"/>
      <c r="AR9" s="1064"/>
      <c r="AS9" s="1064"/>
      <c r="AT9" s="1064"/>
      <c r="AU9" s="1064"/>
      <c r="AV9" s="1064"/>
      <c r="AW9" s="1064"/>
      <c r="AX9" s="1064"/>
      <c r="AY9" s="1064"/>
      <c r="AZ9" s="1064"/>
      <c r="BA9" s="1064"/>
      <c r="BB9" s="1064"/>
      <c r="BC9" s="120"/>
    </row>
    <row r="10" spans="2:55" ht="22.5" customHeight="1">
      <c r="C10" s="1062"/>
      <c r="D10" s="1062"/>
      <c r="E10" s="1087" t="s">
        <v>206</v>
      </c>
      <c r="F10" s="1088"/>
      <c r="G10" s="1088"/>
      <c r="H10" s="855"/>
      <c r="I10" s="1060" t="s">
        <v>218</v>
      </c>
      <c r="J10" s="1060"/>
      <c r="K10" s="1060"/>
      <c r="L10" s="1060"/>
      <c r="M10" s="1066" t="s">
        <v>219</v>
      </c>
      <c r="N10" s="1067"/>
      <c r="O10" s="1067"/>
      <c r="P10" s="1067"/>
      <c r="Q10" s="1068" t="e">
        <f>Q6/M6</f>
        <v>#REF!</v>
      </c>
      <c r="R10" s="1068"/>
      <c r="S10" s="1068"/>
      <c r="T10" s="1068"/>
      <c r="U10" s="1073"/>
      <c r="V10" s="1073"/>
      <c r="W10" s="1073"/>
      <c r="X10" s="1073"/>
      <c r="Y10" s="1073"/>
      <c r="Z10" s="1073"/>
      <c r="AA10" s="1073"/>
      <c r="AD10" s="121"/>
      <c r="AE10" s="1064" t="s">
        <v>224</v>
      </c>
      <c r="AF10" s="1064"/>
      <c r="AG10" s="1064"/>
      <c r="AH10" s="1064"/>
      <c r="AI10" s="1064"/>
      <c r="AJ10" s="1064"/>
      <c r="AK10" s="1064"/>
      <c r="AL10" s="1064"/>
      <c r="AM10" s="1064"/>
      <c r="AN10" s="1064"/>
      <c r="AO10" s="1064"/>
      <c r="AP10" s="1064"/>
      <c r="AQ10" s="1064"/>
      <c r="AR10" s="1064"/>
      <c r="AS10" s="1064"/>
      <c r="AT10" s="1064"/>
      <c r="AU10" s="1064"/>
      <c r="AV10" s="1064"/>
      <c r="AW10" s="1064"/>
      <c r="AX10" s="1064"/>
      <c r="AY10" s="1064"/>
      <c r="AZ10" s="1064"/>
      <c r="BA10" s="1064"/>
      <c r="BB10" s="1064"/>
      <c r="BC10" s="120"/>
    </row>
    <row r="11" spans="2:55" ht="22.5" customHeight="1">
      <c r="C11" s="1062"/>
      <c r="D11" s="1062"/>
      <c r="E11" s="1074" t="e">
        <f>#REF!</f>
        <v>#REF!</v>
      </c>
      <c r="F11" s="1075"/>
      <c r="G11" s="1075"/>
      <c r="H11" s="1076"/>
      <c r="I11" s="1060"/>
      <c r="J11" s="1060"/>
      <c r="K11" s="1060"/>
      <c r="L11" s="1060"/>
      <c r="M11" s="1067"/>
      <c r="N11" s="1067"/>
      <c r="O11" s="1067"/>
      <c r="P11" s="1067"/>
      <c r="Q11" s="1068"/>
      <c r="R11" s="1068"/>
      <c r="S11" s="1068"/>
      <c r="T11" s="1068"/>
      <c r="U11" s="1073"/>
      <c r="V11" s="1073"/>
      <c r="W11" s="1073"/>
      <c r="X11" s="1073"/>
      <c r="Y11" s="1073"/>
      <c r="Z11" s="1073"/>
      <c r="AA11" s="1073"/>
      <c r="AD11" s="121"/>
      <c r="AE11" s="1064"/>
      <c r="AF11" s="1064"/>
      <c r="AG11" s="1064"/>
      <c r="AH11" s="1064"/>
      <c r="AI11" s="1064"/>
      <c r="AJ11" s="1064"/>
      <c r="AK11" s="1064"/>
      <c r="AL11" s="1064"/>
      <c r="AM11" s="1064"/>
      <c r="AN11" s="1064"/>
      <c r="AO11" s="1064"/>
      <c r="AP11" s="1064"/>
      <c r="AQ11" s="1064"/>
      <c r="AR11" s="1064"/>
      <c r="AS11" s="1064"/>
      <c r="AT11" s="1064"/>
      <c r="AU11" s="1064"/>
      <c r="AV11" s="1064"/>
      <c r="AW11" s="1064"/>
      <c r="AX11" s="1064"/>
      <c r="AY11" s="1064"/>
      <c r="AZ11" s="1064"/>
      <c r="BA11" s="1064"/>
      <c r="BB11" s="1064"/>
      <c r="BC11" s="120"/>
    </row>
    <row r="12" spans="2:55" ht="22.5" customHeight="1">
      <c r="C12" s="1062"/>
      <c r="D12" s="1062"/>
      <c r="E12" s="952" t="s">
        <v>211</v>
      </c>
      <c r="F12" s="953"/>
      <c r="G12" s="953"/>
      <c r="H12" s="1080"/>
      <c r="I12" s="1060" t="s">
        <v>183</v>
      </c>
      <c r="J12" s="1060"/>
      <c r="K12" s="1060"/>
      <c r="L12" s="1060"/>
      <c r="M12" s="1072" t="e">
        <f>#REF!</f>
        <v>#REF!</v>
      </c>
      <c r="N12" s="1072"/>
      <c r="O12" s="1072"/>
      <c r="P12" s="1072"/>
      <c r="Q12" s="1086">
        <v>250</v>
      </c>
      <c r="R12" s="1086"/>
      <c r="S12" s="1086"/>
      <c r="T12" s="1086"/>
      <c r="U12" s="1073"/>
      <c r="V12" s="1073"/>
      <c r="W12" s="1073"/>
      <c r="X12" s="1073"/>
      <c r="Y12" s="1073"/>
      <c r="Z12" s="1073"/>
      <c r="AA12" s="1073"/>
      <c r="AD12" s="121"/>
      <c r="AE12" s="1064"/>
      <c r="AF12" s="1064"/>
      <c r="AG12" s="1064"/>
      <c r="AH12" s="1064"/>
      <c r="AI12" s="1064"/>
      <c r="AJ12" s="1064"/>
      <c r="AK12" s="1064"/>
      <c r="AL12" s="1064"/>
      <c r="AM12" s="1064"/>
      <c r="AN12" s="1064"/>
      <c r="AO12" s="1064"/>
      <c r="AP12" s="1064"/>
      <c r="AQ12" s="1064"/>
      <c r="AR12" s="1064"/>
      <c r="AS12" s="1064"/>
      <c r="AT12" s="1064"/>
      <c r="AU12" s="1064"/>
      <c r="AV12" s="1064"/>
      <c r="AW12" s="1064"/>
      <c r="AX12" s="1064"/>
      <c r="AY12" s="1064"/>
      <c r="AZ12" s="1064"/>
      <c r="BA12" s="1064"/>
      <c r="BB12" s="1064"/>
      <c r="BC12" s="120"/>
    </row>
    <row r="13" spans="2:55" ht="22.5" customHeight="1">
      <c r="C13" s="1062"/>
      <c r="D13" s="1062"/>
      <c r="E13" s="1081"/>
      <c r="F13" s="981"/>
      <c r="G13" s="981"/>
      <c r="H13" s="1082"/>
      <c r="I13" s="1060"/>
      <c r="J13" s="1060"/>
      <c r="K13" s="1060"/>
      <c r="L13" s="1060"/>
      <c r="M13" s="1072"/>
      <c r="N13" s="1072"/>
      <c r="O13" s="1072"/>
      <c r="P13" s="1072"/>
      <c r="Q13" s="1086"/>
      <c r="R13" s="1086"/>
      <c r="S13" s="1086"/>
      <c r="T13" s="1086"/>
      <c r="U13" s="1073"/>
      <c r="V13" s="1073"/>
      <c r="W13" s="1073"/>
      <c r="X13" s="1073"/>
      <c r="Y13" s="1073"/>
      <c r="Z13" s="1073"/>
      <c r="AA13" s="1073"/>
      <c r="AD13" s="121"/>
      <c r="AE13" s="1064"/>
      <c r="AF13" s="1064"/>
      <c r="AG13" s="1064"/>
      <c r="AH13" s="1064"/>
      <c r="AI13" s="1064"/>
      <c r="AJ13" s="1064"/>
      <c r="AK13" s="1064"/>
      <c r="AL13" s="1064"/>
      <c r="AM13" s="1064"/>
      <c r="AN13" s="1064"/>
      <c r="AO13" s="1064"/>
      <c r="AP13" s="1064"/>
      <c r="AQ13" s="1064"/>
      <c r="AR13" s="1064"/>
      <c r="AS13" s="1064"/>
      <c r="AT13" s="1064"/>
      <c r="AU13" s="1064"/>
      <c r="AV13" s="1064"/>
      <c r="AW13" s="1064"/>
      <c r="AX13" s="1064"/>
      <c r="AY13" s="1064"/>
      <c r="AZ13" s="1064"/>
      <c r="BA13" s="1064"/>
      <c r="BB13" s="1064"/>
      <c r="BC13" s="120"/>
    </row>
    <row r="14" spans="2:55" ht="22.5" customHeight="1">
      <c r="C14" s="1062"/>
      <c r="D14" s="1062"/>
      <c r="E14" s="1083"/>
      <c r="F14" s="1084"/>
      <c r="G14" s="1084"/>
      <c r="H14" s="1085"/>
      <c r="I14" s="1079" t="s">
        <v>202</v>
      </c>
      <c r="J14" s="1060"/>
      <c r="K14" s="1060"/>
      <c r="L14" s="1060"/>
      <c r="M14" s="1072" t="e">
        <f>#REF!</f>
        <v>#REF!</v>
      </c>
      <c r="N14" s="1072"/>
      <c r="O14" s="1072"/>
      <c r="P14" s="1072"/>
      <c r="Q14" s="1072" t="e">
        <f>Q12*E17</f>
        <v>#REF!</v>
      </c>
      <c r="R14" s="1072"/>
      <c r="S14" s="1072"/>
      <c r="T14" s="1072"/>
      <c r="U14" s="1073"/>
      <c r="V14" s="1073"/>
      <c r="W14" s="1073"/>
      <c r="X14" s="1073"/>
      <c r="Y14" s="1073"/>
      <c r="Z14" s="1073"/>
      <c r="AA14" s="1073"/>
      <c r="AD14" s="121"/>
      <c r="AE14" s="1064"/>
      <c r="AF14" s="1064"/>
      <c r="AG14" s="1064"/>
      <c r="AH14" s="1064"/>
      <c r="AI14" s="1064"/>
      <c r="AJ14" s="1064"/>
      <c r="AK14" s="1064"/>
      <c r="AL14" s="1064"/>
      <c r="AM14" s="1064"/>
      <c r="AN14" s="1064"/>
      <c r="AO14" s="1064"/>
      <c r="AP14" s="1064"/>
      <c r="AQ14" s="1064"/>
      <c r="AR14" s="1064"/>
      <c r="AS14" s="1064"/>
      <c r="AT14" s="1064"/>
      <c r="AU14" s="1064"/>
      <c r="AV14" s="1064"/>
      <c r="AW14" s="1064"/>
      <c r="AX14" s="1064"/>
      <c r="AY14" s="1064"/>
      <c r="AZ14" s="1064"/>
      <c r="BA14" s="1064"/>
      <c r="BB14" s="1064"/>
      <c r="BC14" s="120"/>
    </row>
    <row r="15" spans="2:55" ht="22.5" customHeight="1">
      <c r="C15" s="1062"/>
      <c r="D15" s="1062"/>
      <c r="E15" s="1087" t="s">
        <v>205</v>
      </c>
      <c r="F15" s="1088"/>
      <c r="G15" s="1088"/>
      <c r="H15" s="855"/>
      <c r="I15" s="1060"/>
      <c r="J15" s="1060"/>
      <c r="K15" s="1060"/>
      <c r="L15" s="1060"/>
      <c r="M15" s="1072"/>
      <c r="N15" s="1072"/>
      <c r="O15" s="1072"/>
      <c r="P15" s="1072"/>
      <c r="Q15" s="1072"/>
      <c r="R15" s="1072"/>
      <c r="S15" s="1072"/>
      <c r="T15" s="1072"/>
      <c r="U15" s="1073"/>
      <c r="V15" s="1073"/>
      <c r="W15" s="1073"/>
      <c r="X15" s="1073"/>
      <c r="Y15" s="1073"/>
      <c r="Z15" s="1073"/>
      <c r="AA15" s="1073"/>
      <c r="AD15" s="121"/>
      <c r="AE15" s="1064"/>
      <c r="AF15" s="1064"/>
      <c r="AG15" s="1064"/>
      <c r="AH15" s="1064"/>
      <c r="AI15" s="1064"/>
      <c r="AJ15" s="1064"/>
      <c r="AK15" s="1064"/>
      <c r="AL15" s="1064"/>
      <c r="AM15" s="1064"/>
      <c r="AN15" s="1064"/>
      <c r="AO15" s="1064"/>
      <c r="AP15" s="1064"/>
      <c r="AQ15" s="1064"/>
      <c r="AR15" s="1064"/>
      <c r="AS15" s="1064"/>
      <c r="AT15" s="1064"/>
      <c r="AU15" s="1064"/>
      <c r="AV15" s="1064"/>
      <c r="AW15" s="1064"/>
      <c r="AX15" s="1064"/>
      <c r="AY15" s="1064"/>
      <c r="AZ15" s="1064"/>
      <c r="BA15" s="1064"/>
      <c r="BB15" s="1064"/>
      <c r="BC15" s="120"/>
    </row>
    <row r="16" spans="2:55" ht="22.5" customHeight="1">
      <c r="C16" s="1062"/>
      <c r="D16" s="1062"/>
      <c r="E16" s="1087" t="s">
        <v>208</v>
      </c>
      <c r="F16" s="1088"/>
      <c r="G16" s="1088"/>
      <c r="H16" s="855"/>
      <c r="I16" s="1060" t="s">
        <v>218</v>
      </c>
      <c r="J16" s="1060"/>
      <c r="K16" s="1060"/>
      <c r="L16" s="1060"/>
      <c r="M16" s="1066" t="s">
        <v>219</v>
      </c>
      <c r="N16" s="1067"/>
      <c r="O16" s="1067"/>
      <c r="P16" s="1067"/>
      <c r="Q16" s="1068" t="e">
        <f>Q12/M12</f>
        <v>#REF!</v>
      </c>
      <c r="R16" s="1068"/>
      <c r="S16" s="1068"/>
      <c r="T16" s="1068"/>
      <c r="U16" s="1073"/>
      <c r="V16" s="1073"/>
      <c r="W16" s="1073"/>
      <c r="X16" s="1073"/>
      <c r="Y16" s="1073"/>
      <c r="Z16" s="1073"/>
      <c r="AA16" s="1073"/>
      <c r="AD16" s="121"/>
      <c r="AE16" s="1064"/>
      <c r="AF16" s="1064"/>
      <c r="AG16" s="1064"/>
      <c r="AH16" s="1064"/>
      <c r="AI16" s="1064"/>
      <c r="AJ16" s="1064"/>
      <c r="AK16" s="1064"/>
      <c r="AL16" s="1064"/>
      <c r="AM16" s="1064"/>
      <c r="AN16" s="1064"/>
      <c r="AO16" s="1064"/>
      <c r="AP16" s="1064"/>
      <c r="AQ16" s="1064"/>
      <c r="AR16" s="1064"/>
      <c r="AS16" s="1064"/>
      <c r="AT16" s="1064"/>
      <c r="AU16" s="1064"/>
      <c r="AV16" s="1064"/>
      <c r="AW16" s="1064"/>
      <c r="AX16" s="1064"/>
      <c r="AY16" s="1064"/>
      <c r="AZ16" s="1064"/>
      <c r="BA16" s="1064"/>
      <c r="BB16" s="1064"/>
      <c r="BC16" s="120"/>
    </row>
    <row r="17" spans="3:55" ht="22.5" customHeight="1">
      <c r="C17" s="1062"/>
      <c r="D17" s="1062"/>
      <c r="E17" s="1074" t="e">
        <f>#REF!</f>
        <v>#REF!</v>
      </c>
      <c r="F17" s="1075"/>
      <c r="G17" s="1075"/>
      <c r="H17" s="1076"/>
      <c r="I17" s="1060"/>
      <c r="J17" s="1060"/>
      <c r="K17" s="1060"/>
      <c r="L17" s="1060"/>
      <c r="M17" s="1067"/>
      <c r="N17" s="1067"/>
      <c r="O17" s="1067"/>
      <c r="P17" s="1067"/>
      <c r="Q17" s="1068"/>
      <c r="R17" s="1068"/>
      <c r="S17" s="1068"/>
      <c r="T17" s="1068"/>
      <c r="U17" s="1073"/>
      <c r="V17" s="1073"/>
      <c r="W17" s="1073"/>
      <c r="X17" s="1073"/>
      <c r="Y17" s="1073"/>
      <c r="Z17" s="1073"/>
      <c r="AA17" s="1073"/>
      <c r="AD17" s="1077"/>
      <c r="AE17" s="1078"/>
      <c r="AF17" s="1078"/>
      <c r="AG17" s="1078"/>
      <c r="AH17" s="1078"/>
      <c r="AI17" s="1078"/>
      <c r="AJ17" s="1078"/>
      <c r="AK17" s="1078"/>
      <c r="AL17" s="1078"/>
      <c r="AM17" s="1078"/>
      <c r="AN17" s="1078"/>
      <c r="AO17" s="1078"/>
      <c r="AP17" s="1078"/>
      <c r="AQ17" s="1078"/>
      <c r="AR17" s="1078"/>
      <c r="AS17" s="1078"/>
      <c r="AT17" s="1078"/>
      <c r="AU17" s="1078"/>
      <c r="AV17" s="1078"/>
      <c r="AW17" s="1078"/>
      <c r="AX17" s="1078"/>
      <c r="AY17" s="1078"/>
      <c r="AZ17" s="1078"/>
      <c r="BA17" s="1078"/>
      <c r="BC17" s="120"/>
    </row>
    <row r="18" spans="3:55" ht="22.5" customHeight="1">
      <c r="C18" s="1061" t="s">
        <v>213</v>
      </c>
      <c r="D18" s="1062"/>
      <c r="E18" s="1062"/>
      <c r="F18" s="1062"/>
      <c r="G18" s="1062"/>
      <c r="H18" s="1062"/>
      <c r="I18" s="1060" t="s">
        <v>183</v>
      </c>
      <c r="J18" s="1060"/>
      <c r="K18" s="1060"/>
      <c r="L18" s="1060"/>
      <c r="M18" s="1072" t="e">
        <f>#REF!</f>
        <v>#REF!</v>
      </c>
      <c r="N18" s="1072"/>
      <c r="O18" s="1072"/>
      <c r="P18" s="1072"/>
      <c r="Q18" s="1072">
        <v>410</v>
      </c>
      <c r="R18" s="1072"/>
      <c r="S18" s="1072"/>
      <c r="T18" s="1072"/>
      <c r="U18" s="1073"/>
      <c r="V18" s="1073"/>
      <c r="W18" s="1073"/>
      <c r="X18" s="1073"/>
      <c r="Y18" s="1073"/>
      <c r="Z18" s="1073"/>
      <c r="AA18" s="1073"/>
      <c r="AD18" s="1077"/>
      <c r="AE18" s="1078"/>
      <c r="AF18" s="1078"/>
      <c r="AG18" s="1078"/>
      <c r="AH18" s="1078"/>
      <c r="AI18" s="1078"/>
      <c r="AJ18" s="1078"/>
      <c r="AK18" s="1078"/>
      <c r="AL18" s="1078"/>
      <c r="AM18" s="1078"/>
      <c r="AN18" s="1078"/>
      <c r="AO18" s="1078"/>
      <c r="AP18" s="1078"/>
      <c r="AQ18" s="1078"/>
      <c r="AR18" s="1078"/>
      <c r="AS18" s="1078"/>
      <c r="AT18" s="1078"/>
      <c r="AU18" s="1078"/>
      <c r="AV18" s="1078"/>
      <c r="AW18" s="1078"/>
      <c r="AX18" s="1078"/>
      <c r="AY18" s="1078"/>
      <c r="AZ18" s="1078"/>
      <c r="BA18" s="1078"/>
      <c r="BC18" s="120"/>
    </row>
    <row r="19" spans="3:55" ht="22.5" customHeight="1">
      <c r="C19" s="1062"/>
      <c r="D19" s="1062"/>
      <c r="E19" s="1062"/>
      <c r="F19" s="1062"/>
      <c r="G19" s="1062"/>
      <c r="H19" s="1062"/>
      <c r="I19" s="1060"/>
      <c r="J19" s="1060"/>
      <c r="K19" s="1060"/>
      <c r="L19" s="1060"/>
      <c r="M19" s="1072"/>
      <c r="N19" s="1072"/>
      <c r="O19" s="1072"/>
      <c r="P19" s="1072"/>
      <c r="Q19" s="1072"/>
      <c r="R19" s="1072"/>
      <c r="S19" s="1072"/>
      <c r="T19" s="1072"/>
      <c r="U19" s="1073"/>
      <c r="V19" s="1073"/>
      <c r="W19" s="1073"/>
      <c r="X19" s="1073"/>
      <c r="Y19" s="1073"/>
      <c r="Z19" s="1073"/>
      <c r="AA19" s="1073"/>
      <c r="AD19" s="121"/>
      <c r="AE19" s="1064"/>
      <c r="AF19" s="1064"/>
      <c r="AG19" s="1064"/>
      <c r="AH19" s="1064"/>
      <c r="AI19" s="1064"/>
      <c r="AJ19" s="1064"/>
      <c r="AK19" s="1064"/>
      <c r="AL19" s="1064"/>
      <c r="AM19" s="1064"/>
      <c r="AN19" s="1064"/>
      <c r="AO19" s="1064"/>
      <c r="AP19" s="1064"/>
      <c r="AQ19" s="1064"/>
      <c r="AR19" s="1064"/>
      <c r="AS19" s="1064"/>
      <c r="AT19" s="1064"/>
      <c r="AU19" s="1064"/>
      <c r="AV19" s="1064"/>
      <c r="AW19" s="1064"/>
      <c r="AX19" s="1064"/>
      <c r="AY19" s="1064"/>
      <c r="AZ19" s="1064"/>
      <c r="BA19" s="1064"/>
      <c r="BB19" s="1064"/>
      <c r="BC19" s="120"/>
    </row>
    <row r="20" spans="3:55" ht="22.5" customHeight="1">
      <c r="C20" s="1062"/>
      <c r="D20" s="1062"/>
      <c r="E20" s="1062"/>
      <c r="F20" s="1062"/>
      <c r="G20" s="1062"/>
      <c r="H20" s="1062"/>
      <c r="I20" s="1060" t="s">
        <v>218</v>
      </c>
      <c r="J20" s="1060"/>
      <c r="K20" s="1060"/>
      <c r="L20" s="1060"/>
      <c r="M20" s="1066" t="s">
        <v>219</v>
      </c>
      <c r="N20" s="1067"/>
      <c r="O20" s="1067"/>
      <c r="P20" s="1067"/>
      <c r="Q20" s="1068" t="e">
        <f>Q18/M18</f>
        <v>#REF!</v>
      </c>
      <c r="R20" s="1068"/>
      <c r="S20" s="1068"/>
      <c r="T20" s="1068"/>
      <c r="U20" s="1073"/>
      <c r="V20" s="1073"/>
      <c r="W20" s="1073"/>
      <c r="X20" s="1073"/>
      <c r="Y20" s="1073"/>
      <c r="Z20" s="1073"/>
      <c r="AA20" s="1073"/>
      <c r="AD20" s="121"/>
      <c r="AE20" s="1064"/>
      <c r="AF20" s="1064"/>
      <c r="AG20" s="1064"/>
      <c r="AH20" s="1064"/>
      <c r="AI20" s="1064"/>
      <c r="AJ20" s="1064"/>
      <c r="AK20" s="1064"/>
      <c r="AL20" s="1064"/>
      <c r="AM20" s="1064"/>
      <c r="AN20" s="1064"/>
      <c r="AO20" s="1064"/>
      <c r="AP20" s="1064"/>
      <c r="AQ20" s="1064"/>
      <c r="AR20" s="1064"/>
      <c r="AS20" s="1064"/>
      <c r="AT20" s="1064"/>
      <c r="AU20" s="1064"/>
      <c r="AV20" s="1064"/>
      <c r="AW20" s="1064"/>
      <c r="AX20" s="1064"/>
      <c r="AY20" s="1064"/>
      <c r="AZ20" s="1064"/>
      <c r="BA20" s="1064"/>
      <c r="BB20" s="1064"/>
      <c r="BC20" s="120"/>
    </row>
    <row r="21" spans="3:55" ht="22.5" customHeight="1">
      <c r="C21" s="1062"/>
      <c r="D21" s="1062"/>
      <c r="E21" s="1062"/>
      <c r="F21" s="1062"/>
      <c r="G21" s="1062"/>
      <c r="H21" s="1062"/>
      <c r="I21" s="1060"/>
      <c r="J21" s="1060"/>
      <c r="K21" s="1060"/>
      <c r="L21" s="1060"/>
      <c r="M21" s="1067"/>
      <c r="N21" s="1067"/>
      <c r="O21" s="1067"/>
      <c r="P21" s="1067"/>
      <c r="Q21" s="1068"/>
      <c r="R21" s="1068"/>
      <c r="S21" s="1068"/>
      <c r="T21" s="1068"/>
      <c r="U21" s="1073"/>
      <c r="V21" s="1073"/>
      <c r="W21" s="1073"/>
      <c r="X21" s="1073"/>
      <c r="Y21" s="1073"/>
      <c r="Z21" s="1073"/>
      <c r="AA21" s="1073"/>
      <c r="AD21" s="121"/>
      <c r="AE21" s="1064"/>
      <c r="AF21" s="1064"/>
      <c r="AG21" s="1064"/>
      <c r="AH21" s="1064"/>
      <c r="AI21" s="1064"/>
      <c r="AJ21" s="1064"/>
      <c r="AK21" s="1064"/>
      <c r="AL21" s="1064"/>
      <c r="AM21" s="1064"/>
      <c r="AN21" s="1064"/>
      <c r="AO21" s="1064"/>
      <c r="AP21" s="1064"/>
      <c r="AQ21" s="1064"/>
      <c r="AR21" s="1064"/>
      <c r="AS21" s="1064"/>
      <c r="AT21" s="1064"/>
      <c r="AU21" s="1064"/>
      <c r="AV21" s="1064"/>
      <c r="AW21" s="1064"/>
      <c r="AX21" s="1064"/>
      <c r="AY21" s="1064"/>
      <c r="AZ21" s="1064"/>
      <c r="BA21" s="1064"/>
      <c r="BB21" s="1064"/>
      <c r="BC21" s="120"/>
    </row>
    <row r="22" spans="3:55" ht="22.5" customHeight="1">
      <c r="C22" s="1061" t="s">
        <v>182</v>
      </c>
      <c r="D22" s="1061"/>
      <c r="E22" s="1061"/>
      <c r="F22" s="1061"/>
      <c r="G22" s="1061"/>
      <c r="H22" s="1061"/>
      <c r="I22" s="1069" t="s">
        <v>185</v>
      </c>
      <c r="J22" s="1070"/>
      <c r="K22" s="1070"/>
      <c r="L22" s="1071"/>
      <c r="M22" s="1072" t="e">
        <f>#REF!</f>
        <v>#REF!</v>
      </c>
      <c r="N22" s="1072"/>
      <c r="O22" s="1072"/>
      <c r="P22" s="1072"/>
      <c r="Q22" s="1072">
        <v>6700</v>
      </c>
      <c r="R22" s="1072"/>
      <c r="S22" s="1072"/>
      <c r="T22" s="1072"/>
      <c r="U22" s="1073"/>
      <c r="V22" s="1073"/>
      <c r="W22" s="1073"/>
      <c r="X22" s="1073"/>
      <c r="Y22" s="1073"/>
      <c r="Z22" s="1073"/>
      <c r="AA22" s="1073"/>
      <c r="AD22" s="121"/>
      <c r="AE22" s="1064"/>
      <c r="AF22" s="1064"/>
      <c r="AG22" s="1064"/>
      <c r="AH22" s="1064"/>
      <c r="AI22" s="1064"/>
      <c r="AJ22" s="1064"/>
      <c r="AK22" s="1064"/>
      <c r="AL22" s="1064"/>
      <c r="AM22" s="1064"/>
      <c r="AN22" s="1064"/>
      <c r="AO22" s="1064"/>
      <c r="AP22" s="1064"/>
      <c r="AQ22" s="1064"/>
      <c r="AR22" s="1064"/>
      <c r="AS22" s="1064"/>
      <c r="AT22" s="1064"/>
      <c r="AU22" s="1064"/>
      <c r="AV22" s="1064"/>
      <c r="AW22" s="1064"/>
      <c r="AX22" s="1064"/>
      <c r="AY22" s="1064"/>
      <c r="AZ22" s="1064"/>
      <c r="BA22" s="1064"/>
      <c r="BB22" s="1064"/>
      <c r="BC22" s="120"/>
    </row>
    <row r="23" spans="3:55" ht="22.5" customHeight="1">
      <c r="C23" s="1061"/>
      <c r="D23" s="1061"/>
      <c r="E23" s="1061"/>
      <c r="F23" s="1061"/>
      <c r="G23" s="1061"/>
      <c r="H23" s="1061"/>
      <c r="I23" s="126" t="s">
        <v>217</v>
      </c>
      <c r="J23" s="1065" t="e">
        <f>#REF!</f>
        <v>#REF!</v>
      </c>
      <c r="K23" s="1065"/>
      <c r="L23" s="127" t="s">
        <v>216</v>
      </c>
      <c r="M23" s="1072"/>
      <c r="N23" s="1072"/>
      <c r="O23" s="1072"/>
      <c r="P23" s="1072"/>
      <c r="Q23" s="1072"/>
      <c r="R23" s="1072"/>
      <c r="S23" s="1072"/>
      <c r="T23" s="1072"/>
      <c r="U23" s="1073"/>
      <c r="V23" s="1073"/>
      <c r="W23" s="1073"/>
      <c r="X23" s="1073"/>
      <c r="Y23" s="1073"/>
      <c r="Z23" s="1073"/>
      <c r="AA23" s="1073"/>
      <c r="AD23" s="121"/>
      <c r="AE23" s="1064"/>
      <c r="AF23" s="1064"/>
      <c r="AG23" s="1064"/>
      <c r="AH23" s="1064"/>
      <c r="AI23" s="1064"/>
      <c r="AJ23" s="1064"/>
      <c r="AK23" s="1064"/>
      <c r="AL23" s="1064"/>
      <c r="AM23" s="1064"/>
      <c r="AN23" s="1064"/>
      <c r="AO23" s="1064"/>
      <c r="AP23" s="1064"/>
      <c r="AQ23" s="1064"/>
      <c r="AR23" s="1064"/>
      <c r="AS23" s="1064"/>
      <c r="AT23" s="1064"/>
      <c r="AU23" s="1064"/>
      <c r="AV23" s="1064"/>
      <c r="AW23" s="1064"/>
      <c r="AX23" s="1064"/>
      <c r="AY23" s="1064"/>
      <c r="AZ23" s="1064"/>
      <c r="BA23" s="1064"/>
      <c r="BB23" s="1064"/>
      <c r="BC23" s="120"/>
    </row>
    <row r="24" spans="3:55" ht="22.5" customHeight="1">
      <c r="C24" s="1061"/>
      <c r="D24" s="1061"/>
      <c r="E24" s="1061"/>
      <c r="F24" s="1061"/>
      <c r="G24" s="1061"/>
      <c r="H24" s="1061"/>
      <c r="I24" s="1060" t="s">
        <v>218</v>
      </c>
      <c r="J24" s="1060"/>
      <c r="K24" s="1060"/>
      <c r="L24" s="1060"/>
      <c r="M24" s="1066" t="s">
        <v>219</v>
      </c>
      <c r="N24" s="1067"/>
      <c r="O24" s="1067"/>
      <c r="P24" s="1067"/>
      <c r="Q24" s="1068" t="e">
        <f>Q22/M22</f>
        <v>#REF!</v>
      </c>
      <c r="R24" s="1068"/>
      <c r="S24" s="1068"/>
      <c r="T24" s="1068"/>
      <c r="U24" s="1073"/>
      <c r="V24" s="1073"/>
      <c r="W24" s="1073"/>
      <c r="X24" s="1073"/>
      <c r="Y24" s="1073"/>
      <c r="Z24" s="1073"/>
      <c r="AA24" s="1073"/>
      <c r="AD24" s="121"/>
      <c r="AE24" s="1064"/>
      <c r="AF24" s="1064"/>
      <c r="AG24" s="1064"/>
      <c r="AH24" s="1064"/>
      <c r="AI24" s="1064"/>
      <c r="AJ24" s="1064"/>
      <c r="AK24" s="1064"/>
      <c r="AL24" s="1064"/>
      <c r="AM24" s="1064"/>
      <c r="AN24" s="1064"/>
      <c r="AO24" s="1064"/>
      <c r="AP24" s="1064"/>
      <c r="AQ24" s="1064"/>
      <c r="AR24" s="1064"/>
      <c r="AS24" s="1064"/>
      <c r="AT24" s="1064"/>
      <c r="AU24" s="1064"/>
      <c r="AV24" s="1064"/>
      <c r="AW24" s="1064"/>
      <c r="AX24" s="1064"/>
      <c r="AY24" s="1064"/>
      <c r="AZ24" s="1064"/>
      <c r="BA24" s="1064"/>
      <c r="BB24" s="1064"/>
      <c r="BC24" s="120"/>
    </row>
    <row r="25" spans="3:55" ht="22.5" customHeight="1">
      <c r="C25" s="1061"/>
      <c r="D25" s="1061"/>
      <c r="E25" s="1061"/>
      <c r="F25" s="1061"/>
      <c r="G25" s="1061"/>
      <c r="H25" s="1061"/>
      <c r="I25" s="1060"/>
      <c r="J25" s="1060"/>
      <c r="K25" s="1060"/>
      <c r="L25" s="1060"/>
      <c r="M25" s="1067"/>
      <c r="N25" s="1067"/>
      <c r="O25" s="1067"/>
      <c r="P25" s="1067"/>
      <c r="Q25" s="1068"/>
      <c r="R25" s="1068"/>
      <c r="S25" s="1068"/>
      <c r="T25" s="1068"/>
      <c r="U25" s="1073"/>
      <c r="V25" s="1073"/>
      <c r="W25" s="1073"/>
      <c r="X25" s="1073"/>
      <c r="Y25" s="1073"/>
      <c r="Z25" s="1073"/>
      <c r="AA25" s="1073"/>
      <c r="AD25" s="121"/>
      <c r="AE25" s="1064"/>
      <c r="AF25" s="1064"/>
      <c r="AG25" s="1064"/>
      <c r="AH25" s="1064"/>
      <c r="AI25" s="1064"/>
      <c r="AJ25" s="1064"/>
      <c r="AK25" s="1064"/>
      <c r="AL25" s="1064"/>
      <c r="AM25" s="1064"/>
      <c r="AN25" s="1064"/>
      <c r="AO25" s="1064"/>
      <c r="AP25" s="1064"/>
      <c r="AQ25" s="1064"/>
      <c r="AR25" s="1064"/>
      <c r="AS25" s="1064"/>
      <c r="AT25" s="1064"/>
      <c r="AU25" s="1064"/>
      <c r="AV25" s="1064"/>
      <c r="AW25" s="1064"/>
      <c r="AX25" s="1064"/>
      <c r="AY25" s="1064"/>
      <c r="AZ25" s="1064"/>
      <c r="BA25" s="1064"/>
      <c r="BB25" s="1064"/>
      <c r="BC25" s="120"/>
    </row>
    <row r="26" spans="3:55" ht="22.5" customHeight="1">
      <c r="C26" s="128"/>
      <c r="D26" s="128"/>
      <c r="E26" s="128"/>
      <c r="F26" s="128"/>
      <c r="G26" s="128"/>
      <c r="H26" s="128"/>
      <c r="I26" s="129"/>
      <c r="J26" s="129"/>
      <c r="K26" s="129"/>
      <c r="L26" s="129"/>
      <c r="M26" s="130"/>
      <c r="N26" s="130"/>
      <c r="O26" s="130"/>
      <c r="P26" s="130"/>
      <c r="Q26" s="131"/>
      <c r="R26" s="131"/>
      <c r="S26" s="131"/>
      <c r="T26" s="131"/>
      <c r="U26" s="132"/>
      <c r="V26" s="132"/>
      <c r="W26" s="132"/>
      <c r="X26" s="132"/>
      <c r="Y26" s="132"/>
      <c r="Z26" s="132"/>
      <c r="AA26" s="132"/>
      <c r="AD26" s="121"/>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0"/>
    </row>
    <row r="27" spans="3:55" ht="22.5" customHeight="1">
      <c r="C27" s="128"/>
      <c r="D27" s="128"/>
      <c r="E27" s="128"/>
      <c r="F27" s="128"/>
      <c r="G27" s="128"/>
      <c r="H27" s="128"/>
      <c r="I27" s="129"/>
      <c r="J27" s="129"/>
      <c r="K27" s="129"/>
      <c r="L27" s="129"/>
      <c r="M27" s="130"/>
      <c r="N27" s="130"/>
      <c r="O27" s="130"/>
      <c r="P27" s="130"/>
      <c r="Q27" s="131"/>
      <c r="R27" s="131"/>
      <c r="S27" s="131"/>
      <c r="T27" s="131"/>
      <c r="U27" s="132"/>
      <c r="V27" s="132"/>
      <c r="W27" s="132"/>
      <c r="X27" s="132"/>
      <c r="Y27" s="132"/>
      <c r="Z27" s="132"/>
      <c r="AA27" s="132"/>
      <c r="AD27" s="121"/>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0"/>
    </row>
    <row r="28" spans="3:55" ht="22.5" customHeight="1">
      <c r="C28" s="128"/>
      <c r="D28" s="128"/>
      <c r="E28" s="128"/>
      <c r="F28" s="128"/>
      <c r="G28" s="128"/>
      <c r="H28" s="128"/>
      <c r="I28" s="129"/>
      <c r="J28" s="129"/>
      <c r="K28" s="129"/>
      <c r="L28" s="129"/>
      <c r="M28" s="130"/>
      <c r="N28" s="130"/>
      <c r="O28" s="130"/>
      <c r="P28" s="130"/>
      <c r="Q28" s="131"/>
      <c r="R28" s="131"/>
      <c r="S28" s="131"/>
      <c r="T28" s="131"/>
      <c r="U28" s="132"/>
      <c r="V28" s="132"/>
      <c r="W28" s="132"/>
      <c r="X28" s="132"/>
      <c r="Y28" s="132"/>
      <c r="Z28" s="132"/>
      <c r="AA28" s="132"/>
      <c r="AD28" s="121"/>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0"/>
    </row>
    <row r="29" spans="3:55" ht="22.5" customHeight="1">
      <c r="C29" s="128"/>
      <c r="D29" s="128"/>
      <c r="E29" s="128"/>
      <c r="F29" s="128"/>
      <c r="G29" s="128"/>
      <c r="H29" s="128"/>
      <c r="I29" s="129"/>
      <c r="J29" s="129"/>
      <c r="K29" s="129"/>
      <c r="L29" s="129"/>
      <c r="M29" s="130"/>
      <c r="N29" s="130"/>
      <c r="O29" s="130"/>
      <c r="P29" s="130"/>
      <c r="Q29" s="131"/>
      <c r="R29" s="131"/>
      <c r="S29" s="131"/>
      <c r="T29" s="131"/>
      <c r="U29" s="132"/>
      <c r="V29" s="132"/>
      <c r="W29" s="132"/>
      <c r="X29" s="132"/>
      <c r="Y29" s="132"/>
      <c r="Z29" s="132"/>
      <c r="AA29" s="132"/>
      <c r="AD29" s="121"/>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0"/>
    </row>
    <row r="30" spans="3:55" ht="22.5" customHeight="1">
      <c r="C30" s="128"/>
      <c r="D30" s="128"/>
      <c r="E30" s="128"/>
      <c r="F30" s="128"/>
      <c r="G30" s="128"/>
      <c r="H30" s="128"/>
      <c r="I30" s="129"/>
      <c r="J30" s="129"/>
      <c r="K30" s="129"/>
      <c r="L30" s="129"/>
      <c r="M30" s="130"/>
      <c r="N30" s="130"/>
      <c r="O30" s="130"/>
      <c r="P30" s="130"/>
      <c r="Q30" s="131"/>
      <c r="R30" s="131"/>
      <c r="S30" s="131"/>
      <c r="T30" s="131"/>
      <c r="U30" s="132"/>
      <c r="V30" s="132"/>
      <c r="W30" s="132"/>
      <c r="X30" s="132"/>
      <c r="Y30" s="132"/>
      <c r="Z30" s="132"/>
      <c r="AA30" s="132"/>
      <c r="AD30" s="121"/>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0"/>
    </row>
    <row r="31" spans="3:55" ht="22.5" customHeight="1">
      <c r="C31" s="128"/>
      <c r="D31" s="128"/>
      <c r="E31" s="128"/>
      <c r="F31" s="128"/>
      <c r="G31" s="128"/>
      <c r="H31" s="128"/>
      <c r="I31" s="129"/>
      <c r="J31" s="129"/>
      <c r="K31" s="129"/>
      <c r="L31" s="129"/>
      <c r="M31" s="130"/>
      <c r="N31" s="130"/>
      <c r="O31" s="130"/>
      <c r="P31" s="130"/>
      <c r="Q31" s="131"/>
      <c r="R31" s="131"/>
      <c r="S31" s="131"/>
      <c r="T31" s="131"/>
      <c r="U31" s="132"/>
      <c r="V31" s="132"/>
      <c r="W31" s="132"/>
      <c r="X31" s="132"/>
      <c r="Y31" s="132"/>
      <c r="Z31" s="132"/>
      <c r="AA31" s="132"/>
      <c r="AD31" s="121"/>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0"/>
    </row>
    <row r="32" spans="3:55" ht="22.5" customHeight="1">
      <c r="C32" s="128"/>
      <c r="D32" s="128"/>
      <c r="E32" s="128"/>
      <c r="F32" s="128"/>
      <c r="G32" s="128"/>
      <c r="H32" s="128"/>
      <c r="I32" s="129"/>
      <c r="J32" s="129"/>
      <c r="K32" s="129"/>
      <c r="L32" s="129"/>
      <c r="M32" s="130"/>
      <c r="N32" s="130"/>
      <c r="O32" s="130"/>
      <c r="P32" s="130"/>
      <c r="Q32" s="131"/>
      <c r="R32" s="131"/>
      <c r="S32" s="131"/>
      <c r="T32" s="131"/>
      <c r="U32" s="132"/>
      <c r="V32" s="132"/>
      <c r="W32" s="132"/>
      <c r="X32" s="132"/>
      <c r="Y32" s="132"/>
      <c r="Z32" s="132"/>
      <c r="AA32" s="132"/>
      <c r="AD32" s="121"/>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0"/>
    </row>
    <row r="33" spans="2:55" ht="22.5" customHeight="1">
      <c r="C33" s="128"/>
      <c r="D33" s="128"/>
      <c r="E33" s="128"/>
      <c r="F33" s="128"/>
      <c r="G33" s="128"/>
      <c r="H33" s="128"/>
      <c r="I33" s="129"/>
      <c r="J33" s="129"/>
      <c r="K33" s="129"/>
      <c r="L33" s="129"/>
      <c r="M33" s="130"/>
      <c r="N33" s="130"/>
      <c r="O33" s="130"/>
      <c r="P33" s="130"/>
      <c r="Q33" s="131"/>
      <c r="R33" s="131"/>
      <c r="S33" s="131"/>
      <c r="T33" s="131"/>
      <c r="U33" s="132"/>
      <c r="V33" s="132"/>
      <c r="W33" s="132"/>
      <c r="X33" s="132"/>
      <c r="Y33" s="132"/>
      <c r="Z33" s="132"/>
      <c r="AA33" s="132"/>
      <c r="AD33" s="121"/>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0"/>
    </row>
    <row r="34" spans="2:55" ht="22.5" customHeight="1">
      <c r="C34" s="128"/>
      <c r="D34" s="128"/>
      <c r="E34" s="128"/>
      <c r="F34" s="128"/>
      <c r="G34" s="128"/>
      <c r="H34" s="128"/>
      <c r="I34" s="129"/>
      <c r="J34" s="129"/>
      <c r="K34" s="129"/>
      <c r="L34" s="129"/>
      <c r="M34" s="130"/>
      <c r="N34" s="130"/>
      <c r="O34" s="130"/>
      <c r="P34" s="130"/>
      <c r="Q34" s="131"/>
      <c r="R34" s="131"/>
      <c r="S34" s="131"/>
      <c r="T34" s="131"/>
      <c r="U34" s="132"/>
      <c r="V34" s="132"/>
      <c r="W34" s="132"/>
      <c r="X34" s="132"/>
      <c r="Y34" s="132"/>
      <c r="Z34" s="132"/>
      <c r="AA34" s="132"/>
      <c r="AD34" s="121"/>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0"/>
    </row>
    <row r="35" spans="2:55" ht="22.5" customHeight="1">
      <c r="C35" s="128"/>
      <c r="D35" s="128"/>
      <c r="E35" s="128"/>
      <c r="F35" s="128"/>
      <c r="G35" s="128"/>
      <c r="H35" s="128"/>
      <c r="I35" s="129"/>
      <c r="J35" s="129"/>
      <c r="K35" s="129"/>
      <c r="L35" s="129"/>
      <c r="M35" s="130"/>
      <c r="N35" s="130"/>
      <c r="O35" s="130"/>
      <c r="P35" s="130"/>
      <c r="Q35" s="131"/>
      <c r="R35" s="131"/>
      <c r="S35" s="131"/>
      <c r="T35" s="131"/>
      <c r="U35" s="132"/>
      <c r="V35" s="132"/>
      <c r="W35" s="132"/>
      <c r="X35" s="132"/>
      <c r="Y35" s="132"/>
      <c r="Z35" s="132"/>
      <c r="AA35" s="132"/>
      <c r="AD35" s="121"/>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0"/>
    </row>
    <row r="36" spans="2:55" ht="22.5" customHeight="1">
      <c r="C36" s="128"/>
      <c r="D36" s="128"/>
      <c r="E36" s="128"/>
      <c r="F36" s="128"/>
      <c r="G36" s="128"/>
      <c r="H36" s="128"/>
      <c r="I36" s="129"/>
      <c r="J36" s="129"/>
      <c r="K36" s="129"/>
      <c r="L36" s="129"/>
      <c r="M36" s="130"/>
      <c r="N36" s="130"/>
      <c r="O36" s="130"/>
      <c r="P36" s="130"/>
      <c r="Q36" s="131"/>
      <c r="R36" s="131"/>
      <c r="S36" s="131"/>
      <c r="T36" s="131"/>
      <c r="U36" s="132"/>
      <c r="V36" s="132"/>
      <c r="W36" s="132"/>
      <c r="X36" s="132"/>
      <c r="Y36" s="132"/>
      <c r="Z36" s="132"/>
      <c r="AA36" s="132"/>
      <c r="AD36" s="121"/>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0"/>
    </row>
    <row r="37" spans="2:55" ht="22.5" customHeight="1" thickBot="1">
      <c r="AD37" s="122"/>
      <c r="AE37" s="1063"/>
      <c r="AF37" s="1063"/>
      <c r="AG37" s="1063"/>
      <c r="AH37" s="1063"/>
      <c r="AI37" s="1063"/>
      <c r="AJ37" s="1063"/>
      <c r="AK37" s="1063"/>
      <c r="AL37" s="1063"/>
      <c r="AM37" s="1063"/>
      <c r="AN37" s="1063"/>
      <c r="AO37" s="1063"/>
      <c r="AP37" s="1063"/>
      <c r="AQ37" s="1063"/>
      <c r="AR37" s="1063"/>
      <c r="AS37" s="1063"/>
      <c r="AT37" s="1063"/>
      <c r="AU37" s="1063"/>
      <c r="AV37" s="1063"/>
      <c r="AW37" s="1063"/>
      <c r="AX37" s="1063"/>
      <c r="AY37" s="1063"/>
      <c r="AZ37" s="1063"/>
      <c r="BA37" s="1063"/>
      <c r="BB37" s="1063"/>
      <c r="BC37" s="123"/>
    </row>
    <row r="38" spans="2:55" ht="3.75" customHeight="1">
      <c r="AE38" s="1064"/>
      <c r="AF38" s="1064"/>
      <c r="AG38" s="1064"/>
      <c r="AH38" s="1064"/>
      <c r="AI38" s="1064"/>
      <c r="AJ38" s="1064"/>
      <c r="AK38" s="1064"/>
      <c r="AL38" s="1064"/>
      <c r="AM38" s="1064"/>
      <c r="AN38" s="1064"/>
      <c r="AO38" s="1064"/>
      <c r="AP38" s="1064"/>
      <c r="AQ38" s="1064"/>
      <c r="AR38" s="1064"/>
      <c r="AS38" s="1064"/>
      <c r="AT38" s="1064"/>
      <c r="AU38" s="1064"/>
      <c r="AV38" s="1064"/>
      <c r="AW38" s="1064"/>
      <c r="AX38" s="1064"/>
      <c r="AY38" s="1064"/>
      <c r="AZ38" s="1064"/>
      <c r="BA38" s="1064"/>
      <c r="BB38" s="1064"/>
    </row>
    <row r="39" spans="2:55" ht="22.5" customHeight="1">
      <c r="B39" s="2" t="s">
        <v>204</v>
      </c>
      <c r="D39" s="2" t="s">
        <v>203</v>
      </c>
      <c r="F39" s="2" t="s">
        <v>205</v>
      </c>
    </row>
    <row r="40" spans="2:55" ht="22.5" customHeight="1">
      <c r="B40" s="2" t="s">
        <v>189</v>
      </c>
      <c r="C40" s="2" t="s">
        <v>190</v>
      </c>
      <c r="D40" s="2">
        <v>36.700000000000003</v>
      </c>
      <c r="E40" s="2" t="s">
        <v>199</v>
      </c>
      <c r="F40" s="2" t="e">
        <f>#REF!*D40</f>
        <v>#REF!</v>
      </c>
    </row>
    <row r="41" spans="2:55" ht="22.5" customHeight="1">
      <c r="B41" s="2" t="s">
        <v>191</v>
      </c>
      <c r="C41" s="2" t="s">
        <v>190</v>
      </c>
      <c r="D41" s="2">
        <v>39.1</v>
      </c>
      <c r="E41" s="2" t="s">
        <v>199</v>
      </c>
      <c r="F41" s="2" t="e">
        <f>#REF!*D41</f>
        <v>#REF!</v>
      </c>
    </row>
    <row r="42" spans="2:55" ht="22.5" customHeight="1">
      <c r="B42" s="2" t="s">
        <v>192</v>
      </c>
      <c r="C42" s="2" t="s">
        <v>193</v>
      </c>
      <c r="D42" s="2">
        <v>41.1</v>
      </c>
      <c r="E42" s="2" t="s">
        <v>200</v>
      </c>
      <c r="F42" s="2" t="e">
        <f>#REF!*D42</f>
        <v>#REF!</v>
      </c>
    </row>
    <row r="43" spans="2:55" ht="22.5" customHeight="1">
      <c r="B43" s="2" t="s">
        <v>194</v>
      </c>
      <c r="C43" s="2" t="s">
        <v>195</v>
      </c>
      <c r="D43" s="2">
        <v>54.5</v>
      </c>
      <c r="E43" s="2" t="s">
        <v>201</v>
      </c>
      <c r="F43" s="2" t="e">
        <f>#REF!*D43</f>
        <v>#REF!</v>
      </c>
    </row>
    <row r="44" spans="2:55" ht="22.5" customHeight="1">
      <c r="B44" s="2" t="s">
        <v>196</v>
      </c>
      <c r="C44" s="2" t="s">
        <v>195</v>
      </c>
      <c r="D44" s="2">
        <v>50.2</v>
      </c>
      <c r="E44" s="2" t="s">
        <v>201</v>
      </c>
      <c r="F44" s="2" t="e">
        <f>#REF!*D44</f>
        <v>#REF!</v>
      </c>
    </row>
    <row r="45" spans="2:55" ht="22.5" customHeight="1">
      <c r="B45" s="2" t="s">
        <v>197</v>
      </c>
      <c r="C45" s="2" t="s">
        <v>190</v>
      </c>
      <c r="D45" s="2">
        <v>34.6</v>
      </c>
      <c r="E45" s="2" t="s">
        <v>199</v>
      </c>
      <c r="F45" s="2" t="e">
        <f>#REF!*D45</f>
        <v>#REF!</v>
      </c>
    </row>
    <row r="46" spans="2:55" ht="22.5" customHeight="1">
      <c r="B46" s="2" t="s">
        <v>198</v>
      </c>
      <c r="C46" s="2" t="s">
        <v>190</v>
      </c>
      <c r="D46" s="2">
        <v>38.200000000000003</v>
      </c>
      <c r="E46" s="2" t="s">
        <v>199</v>
      </c>
      <c r="F46" s="2" t="e">
        <f>#REF!*D46</f>
        <v>#REF!</v>
      </c>
    </row>
    <row r="47" spans="2:55" ht="22.5" customHeight="1">
      <c r="B47" s="2" t="s">
        <v>207</v>
      </c>
    </row>
    <row r="48" spans="2:55"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sheetData>
  <mergeCells count="79">
    <mergeCell ref="U4:AA5"/>
    <mergeCell ref="AE4:BB4"/>
    <mergeCell ref="M5:N5"/>
    <mergeCell ref="O5:P5"/>
    <mergeCell ref="Q5:R5"/>
    <mergeCell ref="S5:T5"/>
    <mergeCell ref="AE5:BB5"/>
    <mergeCell ref="C6:D17"/>
    <mergeCell ref="B2:Y3"/>
    <mergeCell ref="AD2:BA3"/>
    <mergeCell ref="C4:H5"/>
    <mergeCell ref="I4:L5"/>
    <mergeCell ref="M4:P4"/>
    <mergeCell ref="Q4:T4"/>
    <mergeCell ref="E6:H8"/>
    <mergeCell ref="I6:L7"/>
    <mergeCell ref="M6:P7"/>
    <mergeCell ref="Q6:T7"/>
    <mergeCell ref="U6:AA11"/>
    <mergeCell ref="AD6:BA7"/>
    <mergeCell ref="I8:L9"/>
    <mergeCell ref="M8:P9"/>
    <mergeCell ref="Q8:T9"/>
    <mergeCell ref="AE8:BB8"/>
    <mergeCell ref="E9:H9"/>
    <mergeCell ref="AE9:BB9"/>
    <mergeCell ref="E10:H10"/>
    <mergeCell ref="I10:L11"/>
    <mergeCell ref="M10:P11"/>
    <mergeCell ref="Q10:T11"/>
    <mergeCell ref="AE10:BB10"/>
    <mergeCell ref="E11:H11"/>
    <mergeCell ref="AE11:BB11"/>
    <mergeCell ref="E12:H14"/>
    <mergeCell ref="I12:L13"/>
    <mergeCell ref="M12:P13"/>
    <mergeCell ref="Q12:T13"/>
    <mergeCell ref="U12:AA17"/>
    <mergeCell ref="E15:H15"/>
    <mergeCell ref="E16:H16"/>
    <mergeCell ref="I16:L17"/>
    <mergeCell ref="M16:P17"/>
    <mergeCell ref="Q16:T17"/>
    <mergeCell ref="AE12:BB12"/>
    <mergeCell ref="AE13:BB13"/>
    <mergeCell ref="I14:L15"/>
    <mergeCell ref="M14:P15"/>
    <mergeCell ref="Q14:T15"/>
    <mergeCell ref="AE14:BB14"/>
    <mergeCell ref="AE15:BB15"/>
    <mergeCell ref="AE16:BB16"/>
    <mergeCell ref="E17:H17"/>
    <mergeCell ref="AD17:BA18"/>
    <mergeCell ref="I18:L19"/>
    <mergeCell ref="M18:P19"/>
    <mergeCell ref="Q18:T19"/>
    <mergeCell ref="U18:AA21"/>
    <mergeCell ref="AE19:BB19"/>
    <mergeCell ref="I20:L21"/>
    <mergeCell ref="M20:P21"/>
    <mergeCell ref="Q20:T21"/>
    <mergeCell ref="AE20:BB20"/>
    <mergeCell ref="AE21:BB21"/>
    <mergeCell ref="I24:L25"/>
    <mergeCell ref="C18:H21"/>
    <mergeCell ref="AE37:BB37"/>
    <mergeCell ref="AE38:BB38"/>
    <mergeCell ref="J23:K23"/>
    <mergeCell ref="M24:P25"/>
    <mergeCell ref="Q24:T25"/>
    <mergeCell ref="AE24:BB24"/>
    <mergeCell ref="AE25:BB25"/>
    <mergeCell ref="C22:H25"/>
    <mergeCell ref="I22:L22"/>
    <mergeCell ref="M22:P23"/>
    <mergeCell ref="Q22:T23"/>
    <mergeCell ref="U22:AA25"/>
    <mergeCell ref="AE22:BB22"/>
    <mergeCell ref="AE23:BB23"/>
  </mergeCells>
  <phoneticPr fontId="3"/>
  <pageMargins left="0.25" right="0.25" top="0.75" bottom="0.75" header="0.3" footer="0.3"/>
  <pageSetup paperSize="9" scale="99" orientation="portrait" r:id="rId1"/>
  <colBreaks count="1" manualBreakCount="1">
    <brk id="28" max="3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F0FA-875C-4784-9F31-55B3A45C5413}">
  <sheetPr>
    <pageSetUpPr fitToPage="1"/>
  </sheetPr>
  <dimension ref="A1:F40"/>
  <sheetViews>
    <sheetView showZeros="0" tabSelected="1" zoomScaleNormal="100" workbookViewId="0">
      <selection activeCell="A7" sqref="A7"/>
    </sheetView>
  </sheetViews>
  <sheetFormatPr defaultRowHeight="17.25"/>
  <cols>
    <col min="1" max="3" width="3.625" style="108" customWidth="1"/>
    <col min="4" max="4" width="5.25" style="108" customWidth="1"/>
    <col min="5" max="5" width="84.875" style="107" customWidth="1"/>
    <col min="6" max="6" width="5" style="290" customWidth="1"/>
    <col min="7" max="16384" width="9" style="99"/>
  </cols>
  <sheetData>
    <row r="1" spans="1:6" ht="18.75">
      <c r="A1" s="420" t="s">
        <v>46</v>
      </c>
      <c r="B1" s="421"/>
      <c r="C1" s="421"/>
      <c r="D1" s="421"/>
      <c r="E1" s="421"/>
      <c r="F1" s="186"/>
    </row>
    <row r="2" spans="1:6" s="104" customFormat="1" ht="19.5" customHeight="1">
      <c r="A2" s="100" t="s">
        <v>311</v>
      </c>
      <c r="B2" s="101"/>
      <c r="C2" s="101"/>
      <c r="D2" s="102"/>
      <c r="E2" s="103"/>
      <c r="F2" s="102"/>
    </row>
    <row r="3" spans="1:6" s="104" customFormat="1" ht="14.25" customHeight="1">
      <c r="A3" s="100" t="s">
        <v>364</v>
      </c>
      <c r="B3" s="101"/>
      <c r="C3" s="101"/>
      <c r="D3" s="102"/>
      <c r="E3" s="103"/>
      <c r="F3" s="102"/>
    </row>
    <row r="4" spans="1:6" ht="27" customHeight="1">
      <c r="A4" s="422" t="s">
        <v>47</v>
      </c>
      <c r="B4" s="423"/>
      <c r="C4" s="423"/>
      <c r="D4" s="423"/>
      <c r="E4" s="423"/>
      <c r="F4" s="289"/>
    </row>
    <row r="5" spans="1:6" ht="22.5" customHeight="1">
      <c r="A5" s="194" t="s">
        <v>98</v>
      </c>
      <c r="B5" s="195" t="s">
        <v>99</v>
      </c>
      <c r="C5" s="196" t="s">
        <v>312</v>
      </c>
      <c r="D5" s="197" t="s">
        <v>100</v>
      </c>
      <c r="E5" s="198" t="s">
        <v>313</v>
      </c>
      <c r="F5" s="243" t="s">
        <v>389</v>
      </c>
    </row>
    <row r="6" spans="1:6" ht="22.5" customHeight="1">
      <c r="A6" s="424" t="s">
        <v>81</v>
      </c>
      <c r="B6" s="425"/>
      <c r="C6" s="425"/>
      <c r="D6" s="425"/>
      <c r="E6" s="425"/>
      <c r="F6" s="199"/>
    </row>
    <row r="7" spans="1:6" ht="27.75" customHeight="1">
      <c r="A7" s="200"/>
      <c r="B7" s="201"/>
      <c r="C7" s="202" t="s">
        <v>138</v>
      </c>
      <c r="D7" s="203" t="s">
        <v>103</v>
      </c>
      <c r="E7" s="204" t="s">
        <v>521</v>
      </c>
      <c r="F7" s="205"/>
    </row>
    <row r="8" spans="1:6" ht="20.25" customHeight="1">
      <c r="A8" s="200"/>
      <c r="B8" s="201"/>
      <c r="C8" s="202" t="s">
        <v>138</v>
      </c>
      <c r="D8" s="206" t="s">
        <v>101</v>
      </c>
      <c r="E8" s="204" t="s">
        <v>520</v>
      </c>
      <c r="F8" s="205"/>
    </row>
    <row r="9" spans="1:6" ht="20.25" customHeight="1">
      <c r="A9" s="200"/>
      <c r="B9" s="201"/>
      <c r="C9" s="202" t="s">
        <v>138</v>
      </c>
      <c r="D9" s="206" t="s">
        <v>104</v>
      </c>
      <c r="E9" s="204" t="s">
        <v>519</v>
      </c>
      <c r="F9" s="205"/>
    </row>
    <row r="10" spans="1:6" ht="20.25" customHeight="1">
      <c r="A10" s="417" t="s">
        <v>102</v>
      </c>
      <c r="B10" s="418"/>
      <c r="C10" s="418"/>
      <c r="D10" s="418"/>
      <c r="E10" s="419"/>
      <c r="F10" s="207"/>
    </row>
    <row r="11" spans="1:6" ht="40.5" customHeight="1">
      <c r="A11" s="200"/>
      <c r="B11" s="201"/>
      <c r="C11" s="202" t="s">
        <v>138</v>
      </c>
      <c r="D11" s="203" t="s">
        <v>103</v>
      </c>
      <c r="E11" s="204" t="s">
        <v>518</v>
      </c>
      <c r="F11" s="205"/>
    </row>
    <row r="12" spans="1:6" ht="20.25" customHeight="1">
      <c r="A12" s="200"/>
      <c r="B12" s="201"/>
      <c r="C12" s="202" t="s">
        <v>138</v>
      </c>
      <c r="D12" s="206" t="s">
        <v>101</v>
      </c>
      <c r="E12" s="204" t="s">
        <v>314</v>
      </c>
      <c r="F12" s="205"/>
    </row>
    <row r="13" spans="1:6" ht="20.25" customHeight="1">
      <c r="A13" s="417" t="s">
        <v>82</v>
      </c>
      <c r="B13" s="418"/>
      <c r="C13" s="418"/>
      <c r="D13" s="418"/>
      <c r="E13" s="419"/>
      <c r="F13" s="207"/>
    </row>
    <row r="14" spans="1:6" ht="20.25" customHeight="1">
      <c r="A14" s="200"/>
      <c r="B14" s="201"/>
      <c r="C14" s="202" t="s">
        <v>138</v>
      </c>
      <c r="D14" s="203" t="s">
        <v>103</v>
      </c>
      <c r="E14" s="204" t="s">
        <v>517</v>
      </c>
      <c r="F14" s="205"/>
    </row>
    <row r="15" spans="1:6" ht="20.25" customHeight="1">
      <c r="A15" s="200"/>
      <c r="B15" s="201"/>
      <c r="C15" s="202" t="s">
        <v>138</v>
      </c>
      <c r="D15" s="206" t="s">
        <v>101</v>
      </c>
      <c r="E15" s="204" t="s">
        <v>315</v>
      </c>
      <c r="F15" s="205"/>
    </row>
    <row r="16" spans="1:6" ht="20.25" customHeight="1">
      <c r="A16" s="200"/>
      <c r="B16" s="201"/>
      <c r="C16" s="202" t="s">
        <v>138</v>
      </c>
      <c r="D16" s="206" t="s">
        <v>104</v>
      </c>
      <c r="E16" s="204" t="s">
        <v>516</v>
      </c>
      <c r="F16" s="205"/>
    </row>
    <row r="17" spans="1:6" ht="20.25" customHeight="1">
      <c r="A17" s="417" t="s">
        <v>83</v>
      </c>
      <c r="B17" s="418"/>
      <c r="C17" s="418"/>
      <c r="D17" s="418"/>
      <c r="E17" s="419"/>
      <c r="F17" s="207"/>
    </row>
    <row r="18" spans="1:6" ht="20.25" customHeight="1">
      <c r="A18" s="200"/>
      <c r="B18" s="201"/>
      <c r="C18" s="202" t="s">
        <v>138</v>
      </c>
      <c r="D18" s="203" t="s">
        <v>103</v>
      </c>
      <c r="E18" s="204" t="s">
        <v>515</v>
      </c>
      <c r="F18" s="205"/>
    </row>
    <row r="19" spans="1:6" ht="30" customHeight="1">
      <c r="A19" s="208"/>
      <c r="B19" s="209"/>
      <c r="C19" s="210" t="s">
        <v>138</v>
      </c>
      <c r="D19" s="211" t="s">
        <v>101</v>
      </c>
      <c r="E19" s="212" t="s">
        <v>355</v>
      </c>
      <c r="F19" s="213"/>
    </row>
    <row r="20" spans="1:6" s="104" customFormat="1" ht="32.25" customHeight="1">
      <c r="A20" s="214" t="s">
        <v>48</v>
      </c>
      <c r="B20" s="215"/>
      <c r="C20" s="215"/>
      <c r="D20" s="216"/>
      <c r="E20" s="217"/>
      <c r="F20" s="218"/>
    </row>
    <row r="21" spans="1:6" ht="22.5" customHeight="1">
      <c r="A21" s="194" t="s">
        <v>98</v>
      </c>
      <c r="B21" s="195" t="s">
        <v>99</v>
      </c>
      <c r="C21" s="196" t="s">
        <v>312</v>
      </c>
      <c r="D21" s="197" t="s">
        <v>100</v>
      </c>
      <c r="E21" s="198" t="s">
        <v>313</v>
      </c>
      <c r="F21" s="243" t="s">
        <v>389</v>
      </c>
    </row>
    <row r="22" spans="1:6" ht="20.25" customHeight="1">
      <c r="A22" s="414" t="s">
        <v>97</v>
      </c>
      <c r="B22" s="415"/>
      <c r="C22" s="415"/>
      <c r="D22" s="415"/>
      <c r="E22" s="416"/>
      <c r="F22" s="219"/>
    </row>
    <row r="23" spans="1:6" ht="20.25" customHeight="1">
      <c r="A23" s="200"/>
      <c r="B23" s="201"/>
      <c r="C23" s="220" t="s">
        <v>138</v>
      </c>
      <c r="D23" s="203" t="s">
        <v>103</v>
      </c>
      <c r="E23" s="221" t="s">
        <v>514</v>
      </c>
      <c r="F23" s="222" t="s">
        <v>316</v>
      </c>
    </row>
    <row r="24" spans="1:6" ht="20.25" customHeight="1">
      <c r="A24" s="200"/>
      <c r="B24" s="201"/>
      <c r="C24" s="220" t="s">
        <v>138</v>
      </c>
      <c r="D24" s="203" t="s">
        <v>101</v>
      </c>
      <c r="E24" s="221" t="s">
        <v>317</v>
      </c>
      <c r="F24" s="222" t="s">
        <v>318</v>
      </c>
    </row>
    <row r="25" spans="1:6" ht="27.75" customHeight="1">
      <c r="A25" s="200"/>
      <c r="B25" s="201"/>
      <c r="C25" s="220" t="s">
        <v>138</v>
      </c>
      <c r="D25" s="206" t="s">
        <v>101</v>
      </c>
      <c r="E25" s="221" t="s">
        <v>390</v>
      </c>
      <c r="F25" s="205"/>
    </row>
    <row r="26" spans="1:6" ht="27.75" customHeight="1">
      <c r="A26" s="200"/>
      <c r="B26" s="201"/>
      <c r="C26" s="220" t="s">
        <v>138</v>
      </c>
      <c r="D26" s="206" t="s">
        <v>104</v>
      </c>
      <c r="E26" s="221" t="s">
        <v>513</v>
      </c>
      <c r="F26" s="205"/>
    </row>
    <row r="27" spans="1:6" ht="20.25" customHeight="1">
      <c r="A27" s="417" t="s">
        <v>84</v>
      </c>
      <c r="B27" s="418"/>
      <c r="C27" s="418"/>
      <c r="D27" s="418"/>
      <c r="E27" s="419"/>
      <c r="F27" s="207"/>
    </row>
    <row r="28" spans="1:6" ht="20.25" customHeight="1">
      <c r="A28" s="200"/>
      <c r="B28" s="201"/>
      <c r="C28" s="220" t="s">
        <v>138</v>
      </c>
      <c r="D28" s="203" t="s">
        <v>103</v>
      </c>
      <c r="E28" s="221" t="s">
        <v>319</v>
      </c>
      <c r="F28" s="205"/>
    </row>
    <row r="29" spans="1:6" ht="30.75" customHeight="1">
      <c r="A29" s="200"/>
      <c r="B29" s="201"/>
      <c r="C29" s="220" t="s">
        <v>138</v>
      </c>
      <c r="D29" s="203" t="s">
        <v>103</v>
      </c>
      <c r="E29" s="221" t="s">
        <v>360</v>
      </c>
      <c r="F29" s="222" t="s">
        <v>320</v>
      </c>
    </row>
    <row r="30" spans="1:6" ht="20.25" customHeight="1">
      <c r="A30" s="200"/>
      <c r="B30" s="201"/>
      <c r="C30" s="220" t="s">
        <v>138</v>
      </c>
      <c r="D30" s="206" t="s">
        <v>101</v>
      </c>
      <c r="E30" s="221" t="s">
        <v>321</v>
      </c>
      <c r="F30" s="205"/>
    </row>
    <row r="31" spans="1:6" ht="20.25" customHeight="1">
      <c r="A31" s="200"/>
      <c r="B31" s="201"/>
      <c r="C31" s="220" t="s">
        <v>138</v>
      </c>
      <c r="D31" s="206" t="s">
        <v>104</v>
      </c>
      <c r="E31" s="221" t="s">
        <v>322</v>
      </c>
      <c r="F31" s="205"/>
    </row>
    <row r="32" spans="1:6" ht="20.25" customHeight="1">
      <c r="A32" s="200"/>
      <c r="B32" s="201"/>
      <c r="C32" s="220" t="s">
        <v>138</v>
      </c>
      <c r="D32" s="206" t="s">
        <v>104</v>
      </c>
      <c r="E32" s="221" t="s">
        <v>323</v>
      </c>
      <c r="F32" s="205"/>
    </row>
    <row r="33" spans="1:6" ht="20.25" customHeight="1">
      <c r="A33" s="417" t="s">
        <v>85</v>
      </c>
      <c r="B33" s="418"/>
      <c r="C33" s="418"/>
      <c r="D33" s="418"/>
      <c r="E33" s="419"/>
      <c r="F33" s="207"/>
    </row>
    <row r="34" spans="1:6" ht="20.25" customHeight="1">
      <c r="A34" s="223"/>
      <c r="B34" s="224"/>
      <c r="C34" s="220" t="s">
        <v>138</v>
      </c>
      <c r="D34" s="203" t="s">
        <v>103</v>
      </c>
      <c r="E34" s="221" t="s">
        <v>512</v>
      </c>
      <c r="F34" s="205"/>
    </row>
    <row r="35" spans="1:6" ht="20.25" customHeight="1">
      <c r="A35" s="223"/>
      <c r="B35" s="224"/>
      <c r="C35" s="220" t="s">
        <v>138</v>
      </c>
      <c r="D35" s="203" t="s">
        <v>101</v>
      </c>
      <c r="E35" s="221" t="s">
        <v>324</v>
      </c>
      <c r="F35" s="205"/>
    </row>
    <row r="36" spans="1:6" ht="27.75" customHeight="1">
      <c r="A36" s="223"/>
      <c r="B36" s="224"/>
      <c r="C36" s="220" t="s">
        <v>138</v>
      </c>
      <c r="D36" s="206" t="s">
        <v>104</v>
      </c>
      <c r="E36" s="221" t="s">
        <v>511</v>
      </c>
      <c r="F36" s="205"/>
    </row>
    <row r="37" spans="1:6" ht="20.25" customHeight="1">
      <c r="A37" s="417" t="s">
        <v>86</v>
      </c>
      <c r="B37" s="418"/>
      <c r="C37" s="418"/>
      <c r="D37" s="418"/>
      <c r="E37" s="419"/>
      <c r="F37" s="207"/>
    </row>
    <row r="38" spans="1:6" ht="20.25" customHeight="1">
      <c r="A38" s="223"/>
      <c r="B38" s="224"/>
      <c r="C38" s="220" t="s">
        <v>138</v>
      </c>
      <c r="D38" s="203" t="s">
        <v>103</v>
      </c>
      <c r="E38" s="221" t="s">
        <v>325</v>
      </c>
      <c r="F38" s="205"/>
    </row>
    <row r="39" spans="1:6" ht="20.25" customHeight="1">
      <c r="A39" s="223"/>
      <c r="B39" s="224"/>
      <c r="C39" s="220" t="s">
        <v>138</v>
      </c>
      <c r="D39" s="206" t="s">
        <v>101</v>
      </c>
      <c r="E39" s="221" t="s">
        <v>326</v>
      </c>
      <c r="F39" s="225" t="s">
        <v>327</v>
      </c>
    </row>
    <row r="40" spans="1:6" ht="27.75" customHeight="1">
      <c r="A40" s="226"/>
      <c r="B40" s="227"/>
      <c r="C40" s="228" t="s">
        <v>138</v>
      </c>
      <c r="D40" s="211" t="s">
        <v>104</v>
      </c>
      <c r="E40" s="229" t="s">
        <v>391</v>
      </c>
      <c r="F40" s="213"/>
    </row>
  </sheetData>
  <mergeCells count="10">
    <mergeCell ref="A22:E22"/>
    <mergeCell ref="A27:E27"/>
    <mergeCell ref="A33:E33"/>
    <mergeCell ref="A37:E37"/>
    <mergeCell ref="A1:E1"/>
    <mergeCell ref="A4:E4"/>
    <mergeCell ref="A6:E6"/>
    <mergeCell ref="A10:E10"/>
    <mergeCell ref="A13:E13"/>
    <mergeCell ref="A17:E17"/>
  </mergeCells>
  <phoneticPr fontId="3"/>
  <pageMargins left="0.59055118110236227" right="0.19685039370078741" top="0.51181102362204722" bottom="0.51181102362204722" header="0.31496062992125984" footer="0.27559055118110237"/>
  <pageSetup paperSize="9" scale="92" orientation="portrait" r:id="rId1"/>
  <headerFooter scaleWithDoc="0" alignWithMargins="0">
    <oddFooter>&amp;L&amp;9 2026.03.31新T&amp;C-1-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2929" r:id="rId4" name="Check Box 49">
              <controlPr defaultSize="0" autoFill="0" autoLine="0" autoPict="0">
                <anchor moveWithCells="1" sizeWithCells="1">
                  <from>
                    <xdr:col>0</xdr:col>
                    <xdr:colOff>0</xdr:colOff>
                    <xdr:row>11</xdr:row>
                    <xdr:rowOff>28575</xdr:rowOff>
                  </from>
                  <to>
                    <xdr:col>1</xdr:col>
                    <xdr:colOff>28575</xdr:colOff>
                    <xdr:row>11</xdr:row>
                    <xdr:rowOff>238125</xdr:rowOff>
                  </to>
                </anchor>
              </controlPr>
            </control>
          </mc:Choice>
        </mc:AlternateContent>
        <mc:AlternateContent xmlns:mc="http://schemas.openxmlformats.org/markup-compatibility/2006">
          <mc:Choice Requires="x14">
            <control shapeId="762930" r:id="rId5" name="Check Box 50">
              <controlPr defaultSize="0" autoFill="0" autoLine="0" autoPict="0">
                <anchor moveWithCells="1" sizeWithCells="1">
                  <from>
                    <xdr:col>1</xdr:col>
                    <xdr:colOff>38100</xdr:colOff>
                    <xdr:row>11</xdr:row>
                    <xdr:rowOff>28575</xdr:rowOff>
                  </from>
                  <to>
                    <xdr:col>2</xdr:col>
                    <xdr:colOff>66675</xdr:colOff>
                    <xdr:row>11</xdr:row>
                    <xdr:rowOff>238125</xdr:rowOff>
                  </to>
                </anchor>
              </controlPr>
            </control>
          </mc:Choice>
        </mc:AlternateContent>
        <mc:AlternateContent xmlns:mc="http://schemas.openxmlformats.org/markup-compatibility/2006">
          <mc:Choice Requires="x14">
            <control shapeId="762927" r:id="rId6" name="Check Box 47">
              <controlPr defaultSize="0" autoFill="0" autoLine="0" autoPict="0">
                <anchor moveWithCells="1" sizeWithCells="1">
                  <from>
                    <xdr:col>0</xdr:col>
                    <xdr:colOff>0</xdr:colOff>
                    <xdr:row>39</xdr:row>
                    <xdr:rowOff>47625</xdr:rowOff>
                  </from>
                  <to>
                    <xdr:col>1</xdr:col>
                    <xdr:colOff>28575</xdr:colOff>
                    <xdr:row>39</xdr:row>
                    <xdr:rowOff>190500</xdr:rowOff>
                  </to>
                </anchor>
              </controlPr>
            </control>
          </mc:Choice>
        </mc:AlternateContent>
        <mc:AlternateContent xmlns:mc="http://schemas.openxmlformats.org/markup-compatibility/2006">
          <mc:Choice Requires="x14">
            <control shapeId="762928" r:id="rId7" name="Check Box 48">
              <controlPr defaultSize="0" autoFill="0" autoLine="0" autoPict="0">
                <anchor moveWithCells="1" sizeWithCells="1">
                  <from>
                    <xdr:col>1</xdr:col>
                    <xdr:colOff>38100</xdr:colOff>
                    <xdr:row>39</xdr:row>
                    <xdr:rowOff>47625</xdr:rowOff>
                  </from>
                  <to>
                    <xdr:col>2</xdr:col>
                    <xdr:colOff>66675</xdr:colOff>
                    <xdr:row>39</xdr:row>
                    <xdr:rowOff>190500</xdr:rowOff>
                  </to>
                </anchor>
              </controlPr>
            </control>
          </mc:Choice>
        </mc:AlternateContent>
        <mc:AlternateContent xmlns:mc="http://schemas.openxmlformats.org/markup-compatibility/2006">
          <mc:Choice Requires="x14">
            <control shapeId="762925" r:id="rId8" name="Check Box 45">
              <controlPr defaultSize="0" autoFill="0" autoLine="0" autoPict="0">
                <anchor moveWithCells="1" sizeWithCells="1">
                  <from>
                    <xdr:col>0</xdr:col>
                    <xdr:colOff>0</xdr:colOff>
                    <xdr:row>38</xdr:row>
                    <xdr:rowOff>57150</xdr:rowOff>
                  </from>
                  <to>
                    <xdr:col>1</xdr:col>
                    <xdr:colOff>28575</xdr:colOff>
                    <xdr:row>38</xdr:row>
                    <xdr:rowOff>200025</xdr:rowOff>
                  </to>
                </anchor>
              </controlPr>
            </control>
          </mc:Choice>
        </mc:AlternateContent>
        <mc:AlternateContent xmlns:mc="http://schemas.openxmlformats.org/markup-compatibility/2006">
          <mc:Choice Requires="x14">
            <control shapeId="762926" r:id="rId9" name="Check Box 46">
              <controlPr defaultSize="0" autoFill="0" autoLine="0" autoPict="0">
                <anchor moveWithCells="1" sizeWithCells="1">
                  <from>
                    <xdr:col>1</xdr:col>
                    <xdr:colOff>38100</xdr:colOff>
                    <xdr:row>38</xdr:row>
                    <xdr:rowOff>57150</xdr:rowOff>
                  </from>
                  <to>
                    <xdr:col>2</xdr:col>
                    <xdr:colOff>66675</xdr:colOff>
                    <xdr:row>38</xdr:row>
                    <xdr:rowOff>200025</xdr:rowOff>
                  </to>
                </anchor>
              </controlPr>
            </control>
          </mc:Choice>
        </mc:AlternateContent>
        <mc:AlternateContent xmlns:mc="http://schemas.openxmlformats.org/markup-compatibility/2006">
          <mc:Choice Requires="x14">
            <control shapeId="762923" r:id="rId10" name="Check Box 43">
              <controlPr defaultSize="0" autoFill="0" autoLine="0" autoPict="0">
                <anchor moveWithCells="1" sizeWithCells="1">
                  <from>
                    <xdr:col>0</xdr:col>
                    <xdr:colOff>0</xdr:colOff>
                    <xdr:row>37</xdr:row>
                    <xdr:rowOff>38100</xdr:rowOff>
                  </from>
                  <to>
                    <xdr:col>1</xdr:col>
                    <xdr:colOff>28575</xdr:colOff>
                    <xdr:row>37</xdr:row>
                    <xdr:rowOff>200025</xdr:rowOff>
                  </to>
                </anchor>
              </controlPr>
            </control>
          </mc:Choice>
        </mc:AlternateContent>
        <mc:AlternateContent xmlns:mc="http://schemas.openxmlformats.org/markup-compatibility/2006">
          <mc:Choice Requires="x14">
            <control shapeId="762924" r:id="rId11" name="Check Box 44">
              <controlPr defaultSize="0" autoFill="0" autoLine="0" autoPict="0">
                <anchor moveWithCells="1" sizeWithCells="1">
                  <from>
                    <xdr:col>1</xdr:col>
                    <xdr:colOff>38100</xdr:colOff>
                    <xdr:row>37</xdr:row>
                    <xdr:rowOff>38100</xdr:rowOff>
                  </from>
                  <to>
                    <xdr:col>2</xdr:col>
                    <xdr:colOff>66675</xdr:colOff>
                    <xdr:row>37</xdr:row>
                    <xdr:rowOff>200025</xdr:rowOff>
                  </to>
                </anchor>
              </controlPr>
            </control>
          </mc:Choice>
        </mc:AlternateContent>
        <mc:AlternateContent xmlns:mc="http://schemas.openxmlformats.org/markup-compatibility/2006">
          <mc:Choice Requires="x14">
            <control shapeId="762921" r:id="rId12" name="Check Box 41">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762922" r:id="rId13" name="Check Box 42">
              <controlPr defaultSize="0" autoFill="0" autoLine="0" autoPict="0">
                <anchor moveWithCells="1" sizeWithCells="1">
                  <from>
                    <xdr:col>1</xdr:col>
                    <xdr:colOff>38100</xdr:colOff>
                    <xdr:row>35</xdr:row>
                    <xdr:rowOff>85725</xdr:rowOff>
                  </from>
                  <to>
                    <xdr:col>2</xdr:col>
                    <xdr:colOff>66675</xdr:colOff>
                    <xdr:row>35</xdr:row>
                    <xdr:rowOff>295275</xdr:rowOff>
                  </to>
                </anchor>
              </controlPr>
            </control>
          </mc:Choice>
        </mc:AlternateContent>
        <mc:AlternateContent xmlns:mc="http://schemas.openxmlformats.org/markup-compatibility/2006">
          <mc:Choice Requires="x14">
            <control shapeId="762919" r:id="rId14" name="Check Box 39">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762920" r:id="rId15" name="Check Box 40">
              <controlPr defaultSize="0" autoFill="0" autoLine="0" autoPict="0">
                <anchor moveWithCells="1" sizeWithCells="1">
                  <from>
                    <xdr:col>1</xdr:col>
                    <xdr:colOff>38100</xdr:colOff>
                    <xdr:row>34</xdr:row>
                    <xdr:rowOff>19050</xdr:rowOff>
                  </from>
                  <to>
                    <xdr:col>2</xdr:col>
                    <xdr:colOff>66675</xdr:colOff>
                    <xdr:row>34</xdr:row>
                    <xdr:rowOff>228600</xdr:rowOff>
                  </to>
                </anchor>
              </controlPr>
            </control>
          </mc:Choice>
        </mc:AlternateContent>
        <mc:AlternateContent xmlns:mc="http://schemas.openxmlformats.org/markup-compatibility/2006">
          <mc:Choice Requires="x14">
            <control shapeId="762917" r:id="rId16" name="Check Box 37">
              <controlPr defaultSize="0" autoFill="0" autoLine="0" autoPict="0">
                <anchor moveWithCells="1" sizeWithCells="1">
                  <from>
                    <xdr:col>0</xdr:col>
                    <xdr:colOff>0</xdr:colOff>
                    <xdr:row>33</xdr:row>
                    <xdr:rowOff>28575</xdr:rowOff>
                  </from>
                  <to>
                    <xdr:col>1</xdr:col>
                    <xdr:colOff>28575</xdr:colOff>
                    <xdr:row>33</xdr:row>
                    <xdr:rowOff>238125</xdr:rowOff>
                  </to>
                </anchor>
              </controlPr>
            </control>
          </mc:Choice>
        </mc:AlternateContent>
        <mc:AlternateContent xmlns:mc="http://schemas.openxmlformats.org/markup-compatibility/2006">
          <mc:Choice Requires="x14">
            <control shapeId="762918" r:id="rId17" name="Check Box 38">
              <controlPr defaultSize="0" autoFill="0" autoLine="0" autoPict="0">
                <anchor moveWithCells="1" sizeWithCells="1">
                  <from>
                    <xdr:col>1</xdr:col>
                    <xdr:colOff>38100</xdr:colOff>
                    <xdr:row>33</xdr:row>
                    <xdr:rowOff>28575</xdr:rowOff>
                  </from>
                  <to>
                    <xdr:col>2</xdr:col>
                    <xdr:colOff>66675</xdr:colOff>
                    <xdr:row>33</xdr:row>
                    <xdr:rowOff>238125</xdr:rowOff>
                  </to>
                </anchor>
              </controlPr>
            </control>
          </mc:Choice>
        </mc:AlternateContent>
        <mc:AlternateContent xmlns:mc="http://schemas.openxmlformats.org/markup-compatibility/2006">
          <mc:Choice Requires="x14">
            <control shapeId="762915" r:id="rId18" name="Check Box 35">
              <controlPr defaultSize="0" autoFill="0" autoLine="0" autoPict="0">
                <anchor moveWithCells="1" sizeWithCells="1">
                  <from>
                    <xdr:col>0</xdr:col>
                    <xdr:colOff>0</xdr:colOff>
                    <xdr:row>31</xdr:row>
                    <xdr:rowOff>38100</xdr:rowOff>
                  </from>
                  <to>
                    <xdr:col>1</xdr:col>
                    <xdr:colOff>28575</xdr:colOff>
                    <xdr:row>31</xdr:row>
                    <xdr:rowOff>200025</xdr:rowOff>
                  </to>
                </anchor>
              </controlPr>
            </control>
          </mc:Choice>
        </mc:AlternateContent>
        <mc:AlternateContent xmlns:mc="http://schemas.openxmlformats.org/markup-compatibility/2006">
          <mc:Choice Requires="x14">
            <control shapeId="762916" r:id="rId19" name="Check Box 36">
              <controlPr defaultSize="0" autoFill="0" autoLine="0" autoPict="0">
                <anchor moveWithCells="1" sizeWithCells="1">
                  <from>
                    <xdr:col>1</xdr:col>
                    <xdr:colOff>38100</xdr:colOff>
                    <xdr:row>31</xdr:row>
                    <xdr:rowOff>38100</xdr:rowOff>
                  </from>
                  <to>
                    <xdr:col>2</xdr:col>
                    <xdr:colOff>66675</xdr:colOff>
                    <xdr:row>31</xdr:row>
                    <xdr:rowOff>200025</xdr:rowOff>
                  </to>
                </anchor>
              </controlPr>
            </control>
          </mc:Choice>
        </mc:AlternateContent>
        <mc:AlternateContent xmlns:mc="http://schemas.openxmlformats.org/markup-compatibility/2006">
          <mc:Choice Requires="x14">
            <control shapeId="762913" r:id="rId20"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62914" r:id="rId21"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62911" r:id="rId22"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62912" r:id="rId23"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62909" r:id="rId24" name="Check Box 29">
              <controlPr defaultSize="0" autoFill="0" autoLine="0" autoPict="0">
                <anchor moveWithCells="1" sizeWithCells="1">
                  <from>
                    <xdr:col>0</xdr:col>
                    <xdr:colOff>0</xdr:colOff>
                    <xdr:row>28</xdr:row>
                    <xdr:rowOff>95250</xdr:rowOff>
                  </from>
                  <to>
                    <xdr:col>1</xdr:col>
                    <xdr:colOff>28575</xdr:colOff>
                    <xdr:row>28</xdr:row>
                    <xdr:rowOff>304800</xdr:rowOff>
                  </to>
                </anchor>
              </controlPr>
            </control>
          </mc:Choice>
        </mc:AlternateContent>
        <mc:AlternateContent xmlns:mc="http://schemas.openxmlformats.org/markup-compatibility/2006">
          <mc:Choice Requires="x14">
            <control shapeId="762910" r:id="rId25" name="Check Box 30">
              <controlPr defaultSize="0" autoFill="0" autoLine="0" autoPict="0">
                <anchor moveWithCells="1" sizeWithCells="1">
                  <from>
                    <xdr:col>1</xdr:col>
                    <xdr:colOff>38100</xdr:colOff>
                    <xdr:row>28</xdr:row>
                    <xdr:rowOff>95250</xdr:rowOff>
                  </from>
                  <to>
                    <xdr:col>2</xdr:col>
                    <xdr:colOff>66675</xdr:colOff>
                    <xdr:row>28</xdr:row>
                    <xdr:rowOff>304800</xdr:rowOff>
                  </to>
                </anchor>
              </controlPr>
            </control>
          </mc:Choice>
        </mc:AlternateContent>
        <mc:AlternateContent xmlns:mc="http://schemas.openxmlformats.org/markup-compatibility/2006">
          <mc:Choice Requires="x14">
            <control shapeId="762907" r:id="rId26" name="Check Box 27">
              <controlPr defaultSize="0" autoFill="0" autoLine="0" autoPict="0">
                <anchor moveWithCells="1" sizeWithCells="1">
                  <from>
                    <xdr:col>0</xdr:col>
                    <xdr:colOff>0</xdr:colOff>
                    <xdr:row>27</xdr:row>
                    <xdr:rowOff>19050</xdr:rowOff>
                  </from>
                  <to>
                    <xdr:col>1</xdr:col>
                    <xdr:colOff>28575</xdr:colOff>
                    <xdr:row>27</xdr:row>
                    <xdr:rowOff>228600</xdr:rowOff>
                  </to>
                </anchor>
              </controlPr>
            </control>
          </mc:Choice>
        </mc:AlternateContent>
        <mc:AlternateContent xmlns:mc="http://schemas.openxmlformats.org/markup-compatibility/2006">
          <mc:Choice Requires="x14">
            <control shapeId="762908" r:id="rId27" name="Check Box 28">
              <controlPr defaultSize="0" autoFill="0" autoLine="0" autoPict="0">
                <anchor moveWithCells="1" sizeWithCells="1">
                  <from>
                    <xdr:col>1</xdr:col>
                    <xdr:colOff>38100</xdr:colOff>
                    <xdr:row>27</xdr:row>
                    <xdr:rowOff>19050</xdr:rowOff>
                  </from>
                  <to>
                    <xdr:col>2</xdr:col>
                    <xdr:colOff>66675</xdr:colOff>
                    <xdr:row>27</xdr:row>
                    <xdr:rowOff>228600</xdr:rowOff>
                  </to>
                </anchor>
              </controlPr>
            </control>
          </mc:Choice>
        </mc:AlternateContent>
        <mc:AlternateContent xmlns:mc="http://schemas.openxmlformats.org/markup-compatibility/2006">
          <mc:Choice Requires="x14">
            <control shapeId="762905" r:id="rId28" name="Check Box 25">
              <controlPr defaultSize="0" autoFill="0" autoLine="0" autoPict="0">
                <anchor moveWithCells="1" sizeWithCells="1">
                  <from>
                    <xdr:col>0</xdr:col>
                    <xdr:colOff>0</xdr:colOff>
                    <xdr:row>25</xdr:row>
                    <xdr:rowOff>85725</xdr:rowOff>
                  </from>
                  <to>
                    <xdr:col>1</xdr:col>
                    <xdr:colOff>28575</xdr:colOff>
                    <xdr:row>25</xdr:row>
                    <xdr:rowOff>295275</xdr:rowOff>
                  </to>
                </anchor>
              </controlPr>
            </control>
          </mc:Choice>
        </mc:AlternateContent>
        <mc:AlternateContent xmlns:mc="http://schemas.openxmlformats.org/markup-compatibility/2006">
          <mc:Choice Requires="x14">
            <control shapeId="762906" r:id="rId29" name="Check Box 26">
              <controlPr defaultSize="0" autoFill="0" autoLine="0" autoPict="0">
                <anchor moveWithCells="1" sizeWithCells="1">
                  <from>
                    <xdr:col>1</xdr:col>
                    <xdr:colOff>38100</xdr:colOff>
                    <xdr:row>25</xdr:row>
                    <xdr:rowOff>85725</xdr:rowOff>
                  </from>
                  <to>
                    <xdr:col>2</xdr:col>
                    <xdr:colOff>66675</xdr:colOff>
                    <xdr:row>25</xdr:row>
                    <xdr:rowOff>295275</xdr:rowOff>
                  </to>
                </anchor>
              </controlPr>
            </control>
          </mc:Choice>
        </mc:AlternateContent>
        <mc:AlternateContent xmlns:mc="http://schemas.openxmlformats.org/markup-compatibility/2006">
          <mc:Choice Requires="x14">
            <control shapeId="762903" r:id="rId30" name="Check Box 23">
              <controlPr defaultSize="0" autoFill="0" autoLine="0" autoPict="0">
                <anchor moveWithCells="1" sizeWithCells="1">
                  <from>
                    <xdr:col>0</xdr:col>
                    <xdr:colOff>9525</xdr:colOff>
                    <xdr:row>24</xdr:row>
                    <xdr:rowOff>104775</xdr:rowOff>
                  </from>
                  <to>
                    <xdr:col>1</xdr:col>
                    <xdr:colOff>38100</xdr:colOff>
                    <xdr:row>24</xdr:row>
                    <xdr:rowOff>257175</xdr:rowOff>
                  </to>
                </anchor>
              </controlPr>
            </control>
          </mc:Choice>
        </mc:AlternateContent>
        <mc:AlternateContent xmlns:mc="http://schemas.openxmlformats.org/markup-compatibility/2006">
          <mc:Choice Requires="x14">
            <control shapeId="762904" r:id="rId31" name="Check Box 24">
              <controlPr defaultSize="0" autoFill="0" autoLine="0" autoPict="0">
                <anchor moveWithCells="1" sizeWithCells="1">
                  <from>
                    <xdr:col>1</xdr:col>
                    <xdr:colOff>47625</xdr:colOff>
                    <xdr:row>24</xdr:row>
                    <xdr:rowOff>104775</xdr:rowOff>
                  </from>
                  <to>
                    <xdr:col>2</xdr:col>
                    <xdr:colOff>76200</xdr:colOff>
                    <xdr:row>24</xdr:row>
                    <xdr:rowOff>257175</xdr:rowOff>
                  </to>
                </anchor>
              </controlPr>
            </control>
          </mc:Choice>
        </mc:AlternateContent>
        <mc:AlternateContent xmlns:mc="http://schemas.openxmlformats.org/markup-compatibility/2006">
          <mc:Choice Requires="x14">
            <control shapeId="762901" r:id="rId32" name="Check Box 21">
              <controlPr defaultSize="0" autoFill="0" autoLine="0" autoPict="0">
                <anchor moveWithCells="1" sizeWithCells="1">
                  <from>
                    <xdr:col>0</xdr:col>
                    <xdr:colOff>0</xdr:colOff>
                    <xdr:row>23</xdr:row>
                    <xdr:rowOff>28575</xdr:rowOff>
                  </from>
                  <to>
                    <xdr:col>1</xdr:col>
                    <xdr:colOff>28575</xdr:colOff>
                    <xdr:row>23</xdr:row>
                    <xdr:rowOff>209550</xdr:rowOff>
                  </to>
                </anchor>
              </controlPr>
            </control>
          </mc:Choice>
        </mc:AlternateContent>
        <mc:AlternateContent xmlns:mc="http://schemas.openxmlformats.org/markup-compatibility/2006">
          <mc:Choice Requires="x14">
            <control shapeId="762902" r:id="rId33" name="Check Box 22">
              <controlPr defaultSize="0" autoFill="0" autoLine="0" autoPict="0">
                <anchor moveWithCells="1" sizeWithCells="1">
                  <from>
                    <xdr:col>1</xdr:col>
                    <xdr:colOff>38100</xdr:colOff>
                    <xdr:row>23</xdr:row>
                    <xdr:rowOff>28575</xdr:rowOff>
                  </from>
                  <to>
                    <xdr:col>2</xdr:col>
                    <xdr:colOff>66675</xdr:colOff>
                    <xdr:row>23</xdr:row>
                    <xdr:rowOff>209550</xdr:rowOff>
                  </to>
                </anchor>
              </controlPr>
            </control>
          </mc:Choice>
        </mc:AlternateContent>
        <mc:AlternateContent xmlns:mc="http://schemas.openxmlformats.org/markup-compatibility/2006">
          <mc:Choice Requires="x14">
            <control shapeId="762899" r:id="rId34" name="Check Box 19">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62900" r:id="rId35" name="Check Box 20">
              <controlPr defaultSize="0" autoFill="0" autoLine="0" autoPict="0">
                <anchor moveWithCells="1" sizeWithCells="1">
                  <from>
                    <xdr:col>1</xdr:col>
                    <xdr:colOff>38100</xdr:colOff>
                    <xdr:row>22</xdr:row>
                    <xdr:rowOff>19050</xdr:rowOff>
                  </from>
                  <to>
                    <xdr:col>2</xdr:col>
                    <xdr:colOff>66675</xdr:colOff>
                    <xdr:row>22</xdr:row>
                    <xdr:rowOff>228600</xdr:rowOff>
                  </to>
                </anchor>
              </controlPr>
            </control>
          </mc:Choice>
        </mc:AlternateContent>
        <mc:AlternateContent xmlns:mc="http://schemas.openxmlformats.org/markup-compatibility/2006">
          <mc:Choice Requires="x14">
            <control shapeId="762897" r:id="rId36" name="Check Box 17">
              <controlPr defaultSize="0" autoFill="0" autoLine="0" autoPict="0">
                <anchor moveWithCells="1" sizeWithCells="1">
                  <from>
                    <xdr:col>0</xdr:col>
                    <xdr:colOff>0</xdr:colOff>
                    <xdr:row>18</xdr:row>
                    <xdr:rowOff>104775</xdr:rowOff>
                  </from>
                  <to>
                    <xdr:col>1</xdr:col>
                    <xdr:colOff>28575</xdr:colOff>
                    <xdr:row>18</xdr:row>
                    <xdr:rowOff>276225</xdr:rowOff>
                  </to>
                </anchor>
              </controlPr>
            </control>
          </mc:Choice>
        </mc:AlternateContent>
        <mc:AlternateContent xmlns:mc="http://schemas.openxmlformats.org/markup-compatibility/2006">
          <mc:Choice Requires="x14">
            <control shapeId="762898" r:id="rId37" name="Check Box 18">
              <controlPr defaultSize="0" autoFill="0" autoLine="0" autoPict="0">
                <anchor moveWithCells="1" sizeWithCells="1">
                  <from>
                    <xdr:col>1</xdr:col>
                    <xdr:colOff>38100</xdr:colOff>
                    <xdr:row>18</xdr:row>
                    <xdr:rowOff>104775</xdr:rowOff>
                  </from>
                  <to>
                    <xdr:col>2</xdr:col>
                    <xdr:colOff>66675</xdr:colOff>
                    <xdr:row>18</xdr:row>
                    <xdr:rowOff>276225</xdr:rowOff>
                  </to>
                </anchor>
              </controlPr>
            </control>
          </mc:Choice>
        </mc:AlternateContent>
        <mc:AlternateContent xmlns:mc="http://schemas.openxmlformats.org/markup-compatibility/2006">
          <mc:Choice Requires="x14">
            <control shapeId="762895" r:id="rId38" name="Check Box 15">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62896" r:id="rId39" name="Check Box 16">
              <controlPr defaultSize="0" autoFill="0" autoLine="0" autoPict="0">
                <anchor moveWithCells="1" sizeWithCells="1">
                  <from>
                    <xdr:col>1</xdr:col>
                    <xdr:colOff>38100</xdr:colOff>
                    <xdr:row>17</xdr:row>
                    <xdr:rowOff>19050</xdr:rowOff>
                  </from>
                  <to>
                    <xdr:col>2</xdr:col>
                    <xdr:colOff>66675</xdr:colOff>
                    <xdr:row>17</xdr:row>
                    <xdr:rowOff>228600</xdr:rowOff>
                  </to>
                </anchor>
              </controlPr>
            </control>
          </mc:Choice>
        </mc:AlternateContent>
        <mc:AlternateContent xmlns:mc="http://schemas.openxmlformats.org/markup-compatibility/2006">
          <mc:Choice Requires="x14">
            <control shapeId="762893" r:id="rId40" name="Check Box 13">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762894" r:id="rId41" name="Check Box 14">
              <controlPr defaultSize="0" autoFill="0" autoLine="0" autoPict="0">
                <anchor moveWithCells="1" sizeWithCells="1">
                  <from>
                    <xdr:col>1</xdr:col>
                    <xdr:colOff>38100</xdr:colOff>
                    <xdr:row>15</xdr:row>
                    <xdr:rowOff>19050</xdr:rowOff>
                  </from>
                  <to>
                    <xdr:col>2</xdr:col>
                    <xdr:colOff>66675</xdr:colOff>
                    <xdr:row>15</xdr:row>
                    <xdr:rowOff>228600</xdr:rowOff>
                  </to>
                </anchor>
              </controlPr>
            </control>
          </mc:Choice>
        </mc:AlternateContent>
        <mc:AlternateContent xmlns:mc="http://schemas.openxmlformats.org/markup-compatibility/2006">
          <mc:Choice Requires="x14">
            <control shapeId="762891" r:id="rId42" name="Check Box 11">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762892" r:id="rId43" name="Check Box 12">
              <controlPr defaultSize="0" autoFill="0" autoLine="0" autoPict="0">
                <anchor moveWithCells="1" sizeWithCells="1">
                  <from>
                    <xdr:col>1</xdr:col>
                    <xdr:colOff>38100</xdr:colOff>
                    <xdr:row>14</xdr:row>
                    <xdr:rowOff>19050</xdr:rowOff>
                  </from>
                  <to>
                    <xdr:col>2</xdr:col>
                    <xdr:colOff>66675</xdr:colOff>
                    <xdr:row>14</xdr:row>
                    <xdr:rowOff>228600</xdr:rowOff>
                  </to>
                </anchor>
              </controlPr>
            </control>
          </mc:Choice>
        </mc:AlternateContent>
        <mc:AlternateContent xmlns:mc="http://schemas.openxmlformats.org/markup-compatibility/2006">
          <mc:Choice Requires="x14">
            <control shapeId="762889" r:id="rId44" name="Check Box 9">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762890" r:id="rId45" name="Check Box 10">
              <controlPr defaultSize="0" autoFill="0" autoLine="0" autoPict="0">
                <anchor moveWithCells="1" sizeWithCells="1">
                  <from>
                    <xdr:col>1</xdr:col>
                    <xdr:colOff>38100</xdr:colOff>
                    <xdr:row>13</xdr:row>
                    <xdr:rowOff>19050</xdr:rowOff>
                  </from>
                  <to>
                    <xdr:col>2</xdr:col>
                    <xdr:colOff>66675</xdr:colOff>
                    <xdr:row>13</xdr:row>
                    <xdr:rowOff>228600</xdr:rowOff>
                  </to>
                </anchor>
              </controlPr>
            </control>
          </mc:Choice>
        </mc:AlternateContent>
        <mc:AlternateContent xmlns:mc="http://schemas.openxmlformats.org/markup-compatibility/2006">
          <mc:Choice Requires="x14">
            <control shapeId="762887" r:id="rId46" name="Check Box 7">
              <controlPr defaultSize="0" autoFill="0" autoLine="0" autoPict="0">
                <anchor moveWithCells="1" sizeWithCells="1">
                  <from>
                    <xdr:col>0</xdr:col>
                    <xdr:colOff>0</xdr:colOff>
                    <xdr:row>10</xdr:row>
                    <xdr:rowOff>152400</xdr:rowOff>
                  </from>
                  <to>
                    <xdr:col>1</xdr:col>
                    <xdr:colOff>28575</xdr:colOff>
                    <xdr:row>10</xdr:row>
                    <xdr:rowOff>361950</xdr:rowOff>
                  </to>
                </anchor>
              </controlPr>
            </control>
          </mc:Choice>
        </mc:AlternateContent>
        <mc:AlternateContent xmlns:mc="http://schemas.openxmlformats.org/markup-compatibility/2006">
          <mc:Choice Requires="x14">
            <control shapeId="762888" r:id="rId47" name="Check Box 8">
              <controlPr defaultSize="0" autoFill="0" autoLine="0" autoPict="0">
                <anchor moveWithCells="1" sizeWithCells="1">
                  <from>
                    <xdr:col>1</xdr:col>
                    <xdr:colOff>38100</xdr:colOff>
                    <xdr:row>10</xdr:row>
                    <xdr:rowOff>152400</xdr:rowOff>
                  </from>
                  <to>
                    <xdr:col>2</xdr:col>
                    <xdr:colOff>66675</xdr:colOff>
                    <xdr:row>10</xdr:row>
                    <xdr:rowOff>361950</xdr:rowOff>
                  </to>
                </anchor>
              </controlPr>
            </control>
          </mc:Choice>
        </mc:AlternateContent>
        <mc:AlternateContent xmlns:mc="http://schemas.openxmlformats.org/markup-compatibility/2006">
          <mc:Choice Requires="x14">
            <control shapeId="762885" r:id="rId48" name="Check Box 5">
              <controlPr defaultSize="0" autoFill="0" autoLine="0" autoPict="0">
                <anchor moveWithCells="1" sizeWithCells="1">
                  <from>
                    <xdr:col>0</xdr:col>
                    <xdr:colOff>0</xdr:colOff>
                    <xdr:row>8</xdr:row>
                    <xdr:rowOff>19050</xdr:rowOff>
                  </from>
                  <to>
                    <xdr:col>1</xdr:col>
                    <xdr:colOff>28575</xdr:colOff>
                    <xdr:row>8</xdr:row>
                    <xdr:rowOff>228600</xdr:rowOff>
                  </to>
                </anchor>
              </controlPr>
            </control>
          </mc:Choice>
        </mc:AlternateContent>
        <mc:AlternateContent xmlns:mc="http://schemas.openxmlformats.org/markup-compatibility/2006">
          <mc:Choice Requires="x14">
            <control shapeId="762886" r:id="rId49" name="Check Box 6">
              <controlPr defaultSize="0" autoFill="0" autoLine="0" autoPict="0">
                <anchor moveWithCells="1" sizeWithCells="1">
                  <from>
                    <xdr:col>1</xdr:col>
                    <xdr:colOff>38100</xdr:colOff>
                    <xdr:row>8</xdr:row>
                    <xdr:rowOff>19050</xdr:rowOff>
                  </from>
                  <to>
                    <xdr:col>2</xdr:col>
                    <xdr:colOff>66675</xdr:colOff>
                    <xdr:row>8</xdr:row>
                    <xdr:rowOff>228600</xdr:rowOff>
                  </to>
                </anchor>
              </controlPr>
            </control>
          </mc:Choice>
        </mc:AlternateContent>
        <mc:AlternateContent xmlns:mc="http://schemas.openxmlformats.org/markup-compatibility/2006">
          <mc:Choice Requires="x14">
            <control shapeId="762883" r:id="rId50" name="Check Box 3">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62884" r:id="rId51" name="Check Box 4">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62881" r:id="rId52" name="Check Box 1">
              <controlPr defaultSize="0" autoFill="0" autoLine="0" autoPict="0">
                <anchor moveWithCells="1" sizeWithCells="1">
                  <from>
                    <xdr:col>0</xdr:col>
                    <xdr:colOff>0</xdr:colOff>
                    <xdr:row>6</xdr:row>
                    <xdr:rowOff>85725</xdr:rowOff>
                  </from>
                  <to>
                    <xdr:col>1</xdr:col>
                    <xdr:colOff>28575</xdr:colOff>
                    <xdr:row>6</xdr:row>
                    <xdr:rowOff>295275</xdr:rowOff>
                  </to>
                </anchor>
              </controlPr>
            </control>
          </mc:Choice>
        </mc:AlternateContent>
        <mc:AlternateContent xmlns:mc="http://schemas.openxmlformats.org/markup-compatibility/2006">
          <mc:Choice Requires="x14">
            <control shapeId="762882" r:id="rId53" name="Check Box 2">
              <controlPr defaultSize="0" autoFill="0" autoLine="0" autoPict="0">
                <anchor moveWithCells="1" sizeWithCells="1">
                  <from>
                    <xdr:col>1</xdr:col>
                    <xdr:colOff>38100</xdr:colOff>
                    <xdr:row>6</xdr:row>
                    <xdr:rowOff>85725</xdr:rowOff>
                  </from>
                  <to>
                    <xdr:col>2</xdr:col>
                    <xdr:colOff>66675</xdr:colOff>
                    <xdr:row>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EA8B2-63C0-46E8-A5C0-F08C55E3E235}">
  <sheetPr>
    <pageSetUpPr fitToPage="1"/>
  </sheetPr>
  <dimension ref="A1:F36"/>
  <sheetViews>
    <sheetView showZeros="0" zoomScaleNormal="100" workbookViewId="0">
      <selection activeCell="A4" sqref="A4"/>
    </sheetView>
  </sheetViews>
  <sheetFormatPr defaultRowHeight="17.25"/>
  <cols>
    <col min="1" max="2" width="3.25" style="113" customWidth="1"/>
    <col min="3" max="3" width="3.625" style="113" customWidth="1"/>
    <col min="4" max="4" width="4.625" style="113" customWidth="1"/>
    <col min="5" max="5" width="86.5" style="111" customWidth="1"/>
    <col min="6" max="6" width="5" style="247" customWidth="1"/>
    <col min="7" max="16384" width="9" style="112"/>
  </cols>
  <sheetData>
    <row r="1" spans="1:6" s="99" customFormat="1" ht="24" customHeight="1">
      <c r="A1" s="105" t="s">
        <v>49</v>
      </c>
      <c r="B1" s="106"/>
      <c r="C1" s="106"/>
      <c r="D1" s="106"/>
      <c r="E1" s="107"/>
      <c r="F1" s="242"/>
    </row>
    <row r="2" spans="1:6" s="99" customFormat="1" ht="22.5" customHeight="1">
      <c r="A2" s="237" t="s">
        <v>98</v>
      </c>
      <c r="B2" s="238" t="s">
        <v>99</v>
      </c>
      <c r="C2" s="239" t="s">
        <v>312</v>
      </c>
      <c r="D2" s="240" t="s">
        <v>100</v>
      </c>
      <c r="E2" s="241" t="s">
        <v>313</v>
      </c>
      <c r="F2" s="243" t="s">
        <v>389</v>
      </c>
    </row>
    <row r="3" spans="1:6" s="99" customFormat="1" ht="22.5" customHeight="1">
      <c r="A3" s="437" t="s">
        <v>528</v>
      </c>
      <c r="B3" s="438"/>
      <c r="C3" s="438"/>
      <c r="D3" s="438"/>
      <c r="E3" s="438"/>
      <c r="F3" s="244"/>
    </row>
    <row r="4" spans="1:6" s="99" customFormat="1" ht="20.100000000000001" customHeight="1">
      <c r="A4" s="223"/>
      <c r="B4" s="224"/>
      <c r="C4" s="224" t="s">
        <v>138</v>
      </c>
      <c r="D4" s="206" t="s">
        <v>103</v>
      </c>
      <c r="E4" s="204" t="s">
        <v>334</v>
      </c>
      <c r="F4" s="248" t="s">
        <v>333</v>
      </c>
    </row>
    <row r="5" spans="1:6" s="99" customFormat="1" ht="20.100000000000001" customHeight="1">
      <c r="A5" s="223"/>
      <c r="B5" s="224"/>
      <c r="C5" s="224" t="s">
        <v>138</v>
      </c>
      <c r="D5" s="206" t="s">
        <v>101</v>
      </c>
      <c r="E5" s="204" t="s">
        <v>527</v>
      </c>
      <c r="F5" s="248" t="s">
        <v>333</v>
      </c>
    </row>
    <row r="6" spans="1:6" s="99" customFormat="1" ht="20.100000000000001" customHeight="1">
      <c r="A6" s="223"/>
      <c r="B6" s="224"/>
      <c r="C6" s="224" t="s">
        <v>138</v>
      </c>
      <c r="D6" s="206" t="s">
        <v>104</v>
      </c>
      <c r="E6" s="204" t="s">
        <v>336</v>
      </c>
      <c r="F6" s="248" t="s">
        <v>335</v>
      </c>
    </row>
    <row r="7" spans="1:6" s="99" customFormat="1" ht="22.5" customHeight="1">
      <c r="A7" s="439" t="s">
        <v>526</v>
      </c>
      <c r="B7" s="440"/>
      <c r="C7" s="440"/>
      <c r="D7" s="440"/>
      <c r="E7" s="440"/>
      <c r="F7" s="245"/>
    </row>
    <row r="8" spans="1:6" s="99" customFormat="1" ht="20.100000000000001" customHeight="1">
      <c r="A8" s="223"/>
      <c r="B8" s="224"/>
      <c r="C8" s="224" t="s">
        <v>397</v>
      </c>
      <c r="D8" s="203" t="s">
        <v>103</v>
      </c>
      <c r="E8" s="204" t="s">
        <v>525</v>
      </c>
      <c r="F8" s="249" t="s">
        <v>337</v>
      </c>
    </row>
    <row r="9" spans="1:6" s="99" customFormat="1" ht="32.25" customHeight="1">
      <c r="A9" s="223"/>
      <c r="B9" s="224"/>
      <c r="C9" s="224"/>
      <c r="D9" s="203" t="s">
        <v>103</v>
      </c>
      <c r="E9" s="230" t="s">
        <v>488</v>
      </c>
      <c r="F9" s="249" t="s">
        <v>337</v>
      </c>
    </row>
    <row r="10" spans="1:6" s="99" customFormat="1" ht="30" customHeight="1">
      <c r="A10" s="223"/>
      <c r="B10" s="224"/>
      <c r="C10" s="231" t="s">
        <v>397</v>
      </c>
      <c r="D10" s="203" t="s">
        <v>101</v>
      </c>
      <c r="E10" s="204" t="s">
        <v>524</v>
      </c>
      <c r="F10" s="249" t="s">
        <v>337</v>
      </c>
    </row>
    <row r="11" spans="1:6" s="99" customFormat="1" ht="20.100000000000001" customHeight="1">
      <c r="A11" s="232"/>
      <c r="B11" s="233"/>
      <c r="C11" s="224" t="s">
        <v>397</v>
      </c>
      <c r="D11" s="206" t="s">
        <v>104</v>
      </c>
      <c r="E11" s="204" t="s">
        <v>339</v>
      </c>
      <c r="F11" s="248" t="s">
        <v>338</v>
      </c>
    </row>
    <row r="12" spans="1:6" s="6" customFormat="1" ht="22.5" customHeight="1">
      <c r="A12" s="439" t="s">
        <v>523</v>
      </c>
      <c r="B12" s="440"/>
      <c r="C12" s="440"/>
      <c r="D12" s="440"/>
      <c r="E12" s="440"/>
      <c r="F12" s="246"/>
    </row>
    <row r="13" spans="1:6" s="6" customFormat="1" ht="41.25" customHeight="1">
      <c r="A13" s="234"/>
      <c r="B13" s="235"/>
      <c r="C13" s="235"/>
      <c r="D13" s="236" t="s">
        <v>101</v>
      </c>
      <c r="E13" s="342" t="s">
        <v>486</v>
      </c>
      <c r="F13" s="250" t="s">
        <v>340</v>
      </c>
    </row>
    <row r="14" spans="1:6" ht="24.75" customHeight="1">
      <c r="A14" s="109" t="s">
        <v>341</v>
      </c>
      <c r="B14" s="110"/>
      <c r="C14" s="110"/>
      <c r="D14" s="115"/>
    </row>
    <row r="15" spans="1:6" s="99" customFormat="1" ht="22.5" customHeight="1">
      <c r="A15" s="237" t="s">
        <v>98</v>
      </c>
      <c r="B15" s="238" t="s">
        <v>99</v>
      </c>
      <c r="C15" s="239" t="s">
        <v>312</v>
      </c>
      <c r="D15" s="240" t="s">
        <v>100</v>
      </c>
      <c r="E15" s="241" t="s">
        <v>313</v>
      </c>
      <c r="F15" s="243" t="s">
        <v>389</v>
      </c>
    </row>
    <row r="16" spans="1:6" ht="22.5" customHeight="1">
      <c r="A16" s="437" t="s">
        <v>87</v>
      </c>
      <c r="B16" s="438"/>
      <c r="C16" s="438"/>
      <c r="D16" s="438"/>
      <c r="E16" s="438"/>
      <c r="F16" s="266"/>
    </row>
    <row r="17" spans="1:6" ht="20.100000000000001" customHeight="1">
      <c r="A17" s="252"/>
      <c r="B17" s="253"/>
      <c r="C17" s="231" t="s">
        <v>138</v>
      </c>
      <c r="D17" s="254" t="s">
        <v>103</v>
      </c>
      <c r="E17" s="255" t="s">
        <v>328</v>
      </c>
      <c r="F17" s="251"/>
    </row>
    <row r="18" spans="1:6" ht="20.100000000000001" customHeight="1">
      <c r="A18" s="252"/>
      <c r="B18" s="253"/>
      <c r="C18" s="231" t="s">
        <v>138</v>
      </c>
      <c r="D18" s="254" t="s">
        <v>101</v>
      </c>
      <c r="E18" s="255" t="s">
        <v>329</v>
      </c>
      <c r="F18" s="251"/>
    </row>
    <row r="19" spans="1:6" ht="29.25" customHeight="1">
      <c r="A19" s="252"/>
      <c r="B19" s="253"/>
      <c r="C19" s="231" t="s">
        <v>138</v>
      </c>
      <c r="D19" s="256" t="s">
        <v>101</v>
      </c>
      <c r="E19" s="255" t="s">
        <v>392</v>
      </c>
      <c r="F19" s="251"/>
    </row>
    <row r="20" spans="1:6" ht="28.5" customHeight="1">
      <c r="A20" s="252"/>
      <c r="B20" s="253"/>
      <c r="C20" s="231" t="s">
        <v>138</v>
      </c>
      <c r="D20" s="256" t="s">
        <v>104</v>
      </c>
      <c r="E20" s="255" t="s">
        <v>393</v>
      </c>
      <c r="F20" s="251"/>
    </row>
    <row r="21" spans="1:6" ht="22.5" customHeight="1">
      <c r="A21" s="439" t="s">
        <v>88</v>
      </c>
      <c r="B21" s="440"/>
      <c r="C21" s="440"/>
      <c r="D21" s="440"/>
      <c r="E21" s="440"/>
      <c r="F21" s="251"/>
    </row>
    <row r="22" spans="1:6" ht="30" customHeight="1">
      <c r="A22" s="252"/>
      <c r="B22" s="253"/>
      <c r="C22" s="231" t="s">
        <v>138</v>
      </c>
      <c r="D22" s="254" t="s">
        <v>103</v>
      </c>
      <c r="E22" s="255" t="s">
        <v>356</v>
      </c>
      <c r="F22" s="251"/>
    </row>
    <row r="23" spans="1:6" ht="20.100000000000001" customHeight="1">
      <c r="A23" s="252"/>
      <c r="B23" s="253"/>
      <c r="C23" s="231"/>
      <c r="D23" s="254" t="s">
        <v>103</v>
      </c>
      <c r="E23" s="255" t="s">
        <v>330</v>
      </c>
      <c r="F23" s="251"/>
    </row>
    <row r="24" spans="1:6" ht="30" customHeight="1">
      <c r="A24" s="252"/>
      <c r="B24" s="253"/>
      <c r="C24" s="231" t="s">
        <v>138</v>
      </c>
      <c r="D24" s="254" t="s">
        <v>103</v>
      </c>
      <c r="E24" s="255" t="s">
        <v>522</v>
      </c>
      <c r="F24" s="251"/>
    </row>
    <row r="25" spans="1:6" ht="18.75" customHeight="1">
      <c r="A25" s="441" t="s">
        <v>105</v>
      </c>
      <c r="B25" s="442"/>
      <c r="C25" s="442"/>
      <c r="D25" s="442"/>
      <c r="E25" s="442"/>
      <c r="F25" s="251"/>
    </row>
    <row r="26" spans="1:6" ht="22.5" customHeight="1">
      <c r="A26" s="443" t="s">
        <v>89</v>
      </c>
      <c r="B26" s="444"/>
      <c r="C26" s="444"/>
      <c r="D26" s="444"/>
      <c r="E26" s="444"/>
      <c r="F26" s="251"/>
    </row>
    <row r="27" spans="1:6" ht="30" customHeight="1">
      <c r="A27" s="252"/>
      <c r="B27" s="253"/>
      <c r="C27" s="231" t="s">
        <v>138</v>
      </c>
      <c r="D27" s="254" t="s">
        <v>101</v>
      </c>
      <c r="E27" s="255" t="s">
        <v>494</v>
      </c>
      <c r="F27" s="251"/>
    </row>
    <row r="28" spans="1:6" ht="22.5" customHeight="1">
      <c r="A28" s="443" t="s">
        <v>90</v>
      </c>
      <c r="B28" s="444"/>
      <c r="C28" s="444"/>
      <c r="D28" s="444"/>
      <c r="E28" s="444"/>
      <c r="F28" s="251"/>
    </row>
    <row r="29" spans="1:6" ht="30" customHeight="1">
      <c r="A29" s="257"/>
      <c r="B29" s="258"/>
      <c r="C29" s="258"/>
      <c r="D29" s="254" t="s">
        <v>101</v>
      </c>
      <c r="E29" s="255" t="s">
        <v>491</v>
      </c>
      <c r="F29" s="251"/>
    </row>
    <row r="30" spans="1:6" ht="30" customHeight="1">
      <c r="A30" s="252"/>
      <c r="B30" s="253"/>
      <c r="C30" s="231" t="s">
        <v>138</v>
      </c>
      <c r="D30" s="254"/>
      <c r="E30" s="255" t="s">
        <v>492</v>
      </c>
      <c r="F30" s="251"/>
    </row>
    <row r="31" spans="1:6" ht="30" customHeight="1">
      <c r="A31" s="252"/>
      <c r="B31" s="253"/>
      <c r="C31" s="231" t="s">
        <v>138</v>
      </c>
      <c r="D31" s="259"/>
      <c r="E31" s="255" t="s">
        <v>493</v>
      </c>
      <c r="F31" s="251"/>
    </row>
    <row r="32" spans="1:6" ht="22.5" customHeight="1">
      <c r="A32" s="443" t="s">
        <v>91</v>
      </c>
      <c r="B32" s="444"/>
      <c r="C32" s="444"/>
      <c r="D32" s="444"/>
      <c r="E32" s="444"/>
      <c r="F32" s="251"/>
    </row>
    <row r="33" spans="1:6" ht="30" customHeight="1">
      <c r="A33" s="252"/>
      <c r="B33" s="253"/>
      <c r="C33" s="231" t="s">
        <v>138</v>
      </c>
      <c r="D33" s="256" t="s">
        <v>101</v>
      </c>
      <c r="E33" s="255" t="s">
        <v>490</v>
      </c>
      <c r="F33" s="251"/>
    </row>
    <row r="34" spans="1:6" ht="22.5" customHeight="1">
      <c r="A34" s="443" t="s">
        <v>92</v>
      </c>
      <c r="B34" s="444"/>
      <c r="C34" s="444"/>
      <c r="D34" s="444"/>
      <c r="E34" s="444"/>
      <c r="F34" s="251"/>
    </row>
    <row r="35" spans="1:6" ht="42.75" customHeight="1">
      <c r="A35" s="257"/>
      <c r="B35" s="258"/>
      <c r="C35" s="231" t="s">
        <v>138</v>
      </c>
      <c r="D35" s="254" t="s">
        <v>103</v>
      </c>
      <c r="E35" s="260" t="s">
        <v>357</v>
      </c>
      <c r="F35" s="251"/>
    </row>
    <row r="36" spans="1:6" ht="45" customHeight="1">
      <c r="A36" s="261"/>
      <c r="B36" s="262"/>
      <c r="C36" s="263" t="s">
        <v>138</v>
      </c>
      <c r="D36" s="264" t="s">
        <v>101</v>
      </c>
      <c r="E36" s="293" t="s">
        <v>358</v>
      </c>
      <c r="F36" s="265"/>
    </row>
  </sheetData>
  <mergeCells count="10">
    <mergeCell ref="A25:E25"/>
    <mergeCell ref="A26:E26"/>
    <mergeCell ref="A28:E28"/>
    <mergeCell ref="A32:E32"/>
    <mergeCell ref="A34:E34"/>
    <mergeCell ref="A3:E3"/>
    <mergeCell ref="A7:E7"/>
    <mergeCell ref="A12:E12"/>
    <mergeCell ref="A16:E16"/>
    <mergeCell ref="A21:E21"/>
  </mergeCells>
  <phoneticPr fontId="3"/>
  <pageMargins left="0.59055118110236227" right="0.19685039370078741" top="0.51181102362204722" bottom="0.51181102362204722" header="0.31496062992125984" footer="0.27559055118110237"/>
  <pageSetup paperSize="9" scale="91" orientation="portrait" r:id="rId1"/>
  <headerFooter scaleWithDoc="0" alignWithMargins="0">
    <oddFooter>&amp;L&amp;9 2026.03.31新T&amp;C-2-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3947" r:id="rId4" name="Check Box 43">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763948" r:id="rId5" name="Check Box 44">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764855" r:id="rId6" name="Check Box 951">
              <controlPr defaultSize="0" autoFill="0" autoLine="0" autoPict="0">
                <anchor moveWithCells="1">
                  <from>
                    <xdr:col>2</xdr:col>
                    <xdr:colOff>38100</xdr:colOff>
                    <xdr:row>22</xdr:row>
                    <xdr:rowOff>0</xdr:rowOff>
                  </from>
                  <to>
                    <xdr:col>3</xdr:col>
                    <xdr:colOff>66675</xdr:colOff>
                    <xdr:row>23</xdr:row>
                    <xdr:rowOff>0</xdr:rowOff>
                  </to>
                </anchor>
              </controlPr>
            </control>
          </mc:Choice>
        </mc:AlternateContent>
        <mc:AlternateContent xmlns:mc="http://schemas.openxmlformats.org/markup-compatibility/2006">
          <mc:Choice Requires="x14">
            <control shapeId="763945" r:id="rId7" name="Check Box 41">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763946" r:id="rId8" name="Check Box 42">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763943" r:id="rId9" name="Check Box 39">
              <controlPr defaultSize="0" autoFill="0" autoLine="0" autoPict="0">
                <anchor moveWithCells="1" sizeWithCells="1">
                  <from>
                    <xdr:col>0</xdr:col>
                    <xdr:colOff>0</xdr:colOff>
                    <xdr:row>3</xdr:row>
                    <xdr:rowOff>19050</xdr:rowOff>
                  </from>
                  <to>
                    <xdr:col>1</xdr:col>
                    <xdr:colOff>28575</xdr:colOff>
                    <xdr:row>3</xdr:row>
                    <xdr:rowOff>228600</xdr:rowOff>
                  </to>
                </anchor>
              </controlPr>
            </control>
          </mc:Choice>
        </mc:AlternateContent>
        <mc:AlternateContent xmlns:mc="http://schemas.openxmlformats.org/markup-compatibility/2006">
          <mc:Choice Requires="x14">
            <control shapeId="763944" r:id="rId10" name="Check Box 40">
              <controlPr defaultSize="0" autoFill="0" autoLine="0" autoPict="0">
                <anchor moveWithCells="1" sizeWithCells="1">
                  <from>
                    <xdr:col>1</xdr:col>
                    <xdr:colOff>0</xdr:colOff>
                    <xdr:row>3</xdr:row>
                    <xdr:rowOff>19050</xdr:rowOff>
                  </from>
                  <to>
                    <xdr:col>2</xdr:col>
                    <xdr:colOff>28575</xdr:colOff>
                    <xdr:row>3</xdr:row>
                    <xdr:rowOff>228600</xdr:rowOff>
                  </to>
                </anchor>
              </controlPr>
            </control>
          </mc:Choice>
        </mc:AlternateContent>
        <mc:AlternateContent xmlns:mc="http://schemas.openxmlformats.org/markup-compatibility/2006">
          <mc:Choice Requires="x14">
            <control shapeId="763941" r:id="rId11" name="Check Box 37">
              <controlPr defaultSize="0" autoFill="0" autoLine="0" autoPict="0">
                <anchor moveWithCells="1" sizeWithCells="1">
                  <from>
                    <xdr:col>0</xdr:col>
                    <xdr:colOff>0</xdr:colOff>
                    <xdr:row>4</xdr:row>
                    <xdr:rowOff>19050</xdr:rowOff>
                  </from>
                  <to>
                    <xdr:col>1</xdr:col>
                    <xdr:colOff>28575</xdr:colOff>
                    <xdr:row>4</xdr:row>
                    <xdr:rowOff>228600</xdr:rowOff>
                  </to>
                </anchor>
              </controlPr>
            </control>
          </mc:Choice>
        </mc:AlternateContent>
        <mc:AlternateContent xmlns:mc="http://schemas.openxmlformats.org/markup-compatibility/2006">
          <mc:Choice Requires="x14">
            <control shapeId="763942" r:id="rId12" name="Check Box 38">
              <controlPr defaultSize="0" autoFill="0" autoLine="0" autoPict="0">
                <anchor moveWithCells="1" sizeWithCells="1">
                  <from>
                    <xdr:col>1</xdr:col>
                    <xdr:colOff>0</xdr:colOff>
                    <xdr:row>4</xdr:row>
                    <xdr:rowOff>19050</xdr:rowOff>
                  </from>
                  <to>
                    <xdr:col>2</xdr:col>
                    <xdr:colOff>28575</xdr:colOff>
                    <xdr:row>4</xdr:row>
                    <xdr:rowOff>228600</xdr:rowOff>
                  </to>
                </anchor>
              </controlPr>
            </control>
          </mc:Choice>
        </mc:AlternateContent>
        <mc:AlternateContent xmlns:mc="http://schemas.openxmlformats.org/markup-compatibility/2006">
          <mc:Choice Requires="x14">
            <control shapeId="763939" r:id="rId13" name="Check Box 35">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763940" r:id="rId14" name="Check Box 36">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763937" r:id="rId15" name="Check Box 33">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763938" r:id="rId16" name="Check Box 34">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763935" r:id="rId17" name="Check Box 31">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763936" r:id="rId18" name="Check Box 32">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763933" r:id="rId19" name="Check Box 29">
              <controlPr defaultSize="0" autoFill="0" autoLine="0" autoPict="0">
                <anchor moveWithCells="1" sizeWithCells="1">
                  <from>
                    <xdr:col>0</xdr:col>
                    <xdr:colOff>0</xdr:colOff>
                    <xdr:row>9</xdr:row>
                    <xdr:rowOff>104775</xdr:rowOff>
                  </from>
                  <to>
                    <xdr:col>1</xdr:col>
                    <xdr:colOff>28575</xdr:colOff>
                    <xdr:row>9</xdr:row>
                    <xdr:rowOff>276225</xdr:rowOff>
                  </to>
                </anchor>
              </controlPr>
            </control>
          </mc:Choice>
        </mc:AlternateContent>
        <mc:AlternateContent xmlns:mc="http://schemas.openxmlformats.org/markup-compatibility/2006">
          <mc:Choice Requires="x14">
            <control shapeId="763934" r:id="rId20" name="Check Box 30">
              <controlPr defaultSize="0" autoFill="0" autoLine="0" autoPict="0">
                <anchor moveWithCells="1" sizeWithCells="1">
                  <from>
                    <xdr:col>1</xdr:col>
                    <xdr:colOff>0</xdr:colOff>
                    <xdr:row>9</xdr:row>
                    <xdr:rowOff>104775</xdr:rowOff>
                  </from>
                  <to>
                    <xdr:col>2</xdr:col>
                    <xdr:colOff>28575</xdr:colOff>
                    <xdr:row>9</xdr:row>
                    <xdr:rowOff>276225</xdr:rowOff>
                  </to>
                </anchor>
              </controlPr>
            </control>
          </mc:Choice>
        </mc:AlternateContent>
        <mc:AlternateContent xmlns:mc="http://schemas.openxmlformats.org/markup-compatibility/2006">
          <mc:Choice Requires="x14">
            <control shapeId="763931" r:id="rId21" name="Check Box 27">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763932" r:id="rId22" name="Check Box 28">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763929" r:id="rId23" name="Check Box 25">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763930" r:id="rId24" name="Check Box 26">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763927" r:id="rId25" name="Check Box 23">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63928" r:id="rId26" name="Check Box 24">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763925" r:id="rId27" name="Check Box 21">
              <controlPr defaultSize="0" autoFill="0" autoLine="0" autoPict="0">
                <anchor moveWithCells="1" sizeWithCells="1">
                  <from>
                    <xdr:col>0</xdr:col>
                    <xdr:colOff>0</xdr:colOff>
                    <xdr:row>18</xdr:row>
                    <xdr:rowOff>95250</xdr:rowOff>
                  </from>
                  <to>
                    <xdr:col>1</xdr:col>
                    <xdr:colOff>28575</xdr:colOff>
                    <xdr:row>18</xdr:row>
                    <xdr:rowOff>266700</xdr:rowOff>
                  </to>
                </anchor>
              </controlPr>
            </control>
          </mc:Choice>
        </mc:AlternateContent>
        <mc:AlternateContent xmlns:mc="http://schemas.openxmlformats.org/markup-compatibility/2006">
          <mc:Choice Requires="x14">
            <control shapeId="763926" r:id="rId28" name="Check Box 22">
              <controlPr defaultSize="0" autoFill="0" autoLine="0" autoPict="0">
                <anchor moveWithCells="1" sizeWithCells="1">
                  <from>
                    <xdr:col>1</xdr:col>
                    <xdr:colOff>0</xdr:colOff>
                    <xdr:row>18</xdr:row>
                    <xdr:rowOff>95250</xdr:rowOff>
                  </from>
                  <to>
                    <xdr:col>2</xdr:col>
                    <xdr:colOff>28575</xdr:colOff>
                    <xdr:row>18</xdr:row>
                    <xdr:rowOff>266700</xdr:rowOff>
                  </to>
                </anchor>
              </controlPr>
            </control>
          </mc:Choice>
        </mc:AlternateContent>
        <mc:AlternateContent xmlns:mc="http://schemas.openxmlformats.org/markup-compatibility/2006">
          <mc:Choice Requires="x14">
            <control shapeId="763923" r:id="rId29" name="Check Box 19">
              <controlPr defaultSize="0" autoFill="0" autoLine="0" autoPict="0">
                <anchor moveWithCells="1" sizeWithCells="1">
                  <from>
                    <xdr:col>0</xdr:col>
                    <xdr:colOff>0</xdr:colOff>
                    <xdr:row>19</xdr:row>
                    <xdr:rowOff>104775</xdr:rowOff>
                  </from>
                  <to>
                    <xdr:col>1</xdr:col>
                    <xdr:colOff>28575</xdr:colOff>
                    <xdr:row>19</xdr:row>
                    <xdr:rowOff>247650</xdr:rowOff>
                  </to>
                </anchor>
              </controlPr>
            </control>
          </mc:Choice>
        </mc:AlternateContent>
        <mc:AlternateContent xmlns:mc="http://schemas.openxmlformats.org/markup-compatibility/2006">
          <mc:Choice Requires="x14">
            <control shapeId="763924" r:id="rId30" name="Check Box 20">
              <controlPr defaultSize="0" autoFill="0" autoLine="0" autoPict="0">
                <anchor moveWithCells="1" sizeWithCells="1">
                  <from>
                    <xdr:col>1</xdr:col>
                    <xdr:colOff>0</xdr:colOff>
                    <xdr:row>19</xdr:row>
                    <xdr:rowOff>104775</xdr:rowOff>
                  </from>
                  <to>
                    <xdr:col>2</xdr:col>
                    <xdr:colOff>28575</xdr:colOff>
                    <xdr:row>19</xdr:row>
                    <xdr:rowOff>247650</xdr:rowOff>
                  </to>
                </anchor>
              </controlPr>
            </control>
          </mc:Choice>
        </mc:AlternateContent>
        <mc:AlternateContent xmlns:mc="http://schemas.openxmlformats.org/markup-compatibility/2006">
          <mc:Choice Requires="x14">
            <control shapeId="763921" r:id="rId31" name="Check Box 17">
              <controlPr defaultSize="0" autoFill="0" autoLine="0" autoPict="0">
                <anchor moveWithCells="1" sizeWithCells="1">
                  <from>
                    <xdr:col>0</xdr:col>
                    <xdr:colOff>0</xdr:colOff>
                    <xdr:row>21</xdr:row>
                    <xdr:rowOff>85725</xdr:rowOff>
                  </from>
                  <to>
                    <xdr:col>1</xdr:col>
                    <xdr:colOff>28575</xdr:colOff>
                    <xdr:row>21</xdr:row>
                    <xdr:rowOff>295275</xdr:rowOff>
                  </to>
                </anchor>
              </controlPr>
            </control>
          </mc:Choice>
        </mc:AlternateContent>
        <mc:AlternateContent xmlns:mc="http://schemas.openxmlformats.org/markup-compatibility/2006">
          <mc:Choice Requires="x14">
            <control shapeId="763922" r:id="rId32" name="Check Box 18">
              <controlPr defaultSize="0" autoFill="0" autoLine="0" autoPict="0">
                <anchor moveWithCells="1" sizeWithCells="1">
                  <from>
                    <xdr:col>1</xdr:col>
                    <xdr:colOff>0</xdr:colOff>
                    <xdr:row>21</xdr:row>
                    <xdr:rowOff>85725</xdr:rowOff>
                  </from>
                  <to>
                    <xdr:col>2</xdr:col>
                    <xdr:colOff>28575</xdr:colOff>
                    <xdr:row>21</xdr:row>
                    <xdr:rowOff>295275</xdr:rowOff>
                  </to>
                </anchor>
              </controlPr>
            </control>
          </mc:Choice>
        </mc:AlternateContent>
        <mc:AlternateContent xmlns:mc="http://schemas.openxmlformats.org/markup-compatibility/2006">
          <mc:Choice Requires="x14">
            <control shapeId="763919" r:id="rId33" name="Check Box 15">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63920" r:id="rId34" name="Check Box 16">
              <controlPr defaultSize="0" autoFill="0" autoLine="0" autoPict="0">
                <anchor moveWithCells="1" sizeWithCells="1">
                  <from>
                    <xdr:col>1</xdr:col>
                    <xdr:colOff>0</xdr:colOff>
                    <xdr:row>22</xdr:row>
                    <xdr:rowOff>19050</xdr:rowOff>
                  </from>
                  <to>
                    <xdr:col>2</xdr:col>
                    <xdr:colOff>28575</xdr:colOff>
                    <xdr:row>22</xdr:row>
                    <xdr:rowOff>228600</xdr:rowOff>
                  </to>
                </anchor>
              </controlPr>
            </control>
          </mc:Choice>
        </mc:AlternateContent>
        <mc:AlternateContent xmlns:mc="http://schemas.openxmlformats.org/markup-compatibility/2006">
          <mc:Choice Requires="x14">
            <control shapeId="763917" r:id="rId35" name="Check Box 13">
              <controlPr defaultSize="0" autoFill="0" autoLine="0" autoPict="0">
                <anchor moveWithCells="1" sizeWithCells="1">
                  <from>
                    <xdr:col>0</xdr:col>
                    <xdr:colOff>0</xdr:colOff>
                    <xdr:row>23</xdr:row>
                    <xdr:rowOff>85725</xdr:rowOff>
                  </from>
                  <to>
                    <xdr:col>1</xdr:col>
                    <xdr:colOff>28575</xdr:colOff>
                    <xdr:row>23</xdr:row>
                    <xdr:rowOff>295275</xdr:rowOff>
                  </to>
                </anchor>
              </controlPr>
            </control>
          </mc:Choice>
        </mc:AlternateContent>
        <mc:AlternateContent xmlns:mc="http://schemas.openxmlformats.org/markup-compatibility/2006">
          <mc:Choice Requires="x14">
            <control shapeId="763918" r:id="rId36" name="Check Box 14">
              <controlPr defaultSize="0" autoFill="0" autoLine="0" autoPict="0">
                <anchor moveWithCells="1" sizeWithCells="1">
                  <from>
                    <xdr:col>1</xdr:col>
                    <xdr:colOff>0</xdr:colOff>
                    <xdr:row>23</xdr:row>
                    <xdr:rowOff>85725</xdr:rowOff>
                  </from>
                  <to>
                    <xdr:col>2</xdr:col>
                    <xdr:colOff>28575</xdr:colOff>
                    <xdr:row>23</xdr:row>
                    <xdr:rowOff>295275</xdr:rowOff>
                  </to>
                </anchor>
              </controlPr>
            </control>
          </mc:Choice>
        </mc:AlternateContent>
        <mc:AlternateContent xmlns:mc="http://schemas.openxmlformats.org/markup-compatibility/2006">
          <mc:Choice Requires="x14">
            <control shapeId="763915" r:id="rId37" name="Check Box 11">
              <controlPr defaultSize="0" autoFill="0" autoLine="0" autoPict="0">
                <anchor moveWithCells="1" sizeWithCells="1">
                  <from>
                    <xdr:col>0</xdr:col>
                    <xdr:colOff>0</xdr:colOff>
                    <xdr:row>26</xdr:row>
                    <xdr:rowOff>114300</xdr:rowOff>
                  </from>
                  <to>
                    <xdr:col>1</xdr:col>
                    <xdr:colOff>28575</xdr:colOff>
                    <xdr:row>26</xdr:row>
                    <xdr:rowOff>276225</xdr:rowOff>
                  </to>
                </anchor>
              </controlPr>
            </control>
          </mc:Choice>
        </mc:AlternateContent>
        <mc:AlternateContent xmlns:mc="http://schemas.openxmlformats.org/markup-compatibility/2006">
          <mc:Choice Requires="x14">
            <control shapeId="763916" r:id="rId38" name="Check Box 12">
              <controlPr defaultSize="0" autoFill="0" autoLine="0" autoPict="0">
                <anchor moveWithCells="1" sizeWithCells="1">
                  <from>
                    <xdr:col>1</xdr:col>
                    <xdr:colOff>0</xdr:colOff>
                    <xdr:row>26</xdr:row>
                    <xdr:rowOff>114300</xdr:rowOff>
                  </from>
                  <to>
                    <xdr:col>2</xdr:col>
                    <xdr:colOff>28575</xdr:colOff>
                    <xdr:row>26</xdr:row>
                    <xdr:rowOff>276225</xdr:rowOff>
                  </to>
                </anchor>
              </controlPr>
            </control>
          </mc:Choice>
        </mc:AlternateContent>
        <mc:AlternateContent xmlns:mc="http://schemas.openxmlformats.org/markup-compatibility/2006">
          <mc:Choice Requires="x14">
            <control shapeId="763913" r:id="rId39" name="Check Box 9">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763914" r:id="rId40" name="Check Box 10">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763911" r:id="rId41" name="Check Box 7">
              <controlPr defaultSize="0" autoFill="0" autoLine="0" autoPict="0">
                <anchor moveWithCells="1" sizeWithCells="1">
                  <from>
                    <xdr:col>0</xdr:col>
                    <xdr:colOff>9525</xdr:colOff>
                    <xdr:row>30</xdr:row>
                    <xdr:rowOff>95250</xdr:rowOff>
                  </from>
                  <to>
                    <xdr:col>1</xdr:col>
                    <xdr:colOff>38100</xdr:colOff>
                    <xdr:row>30</xdr:row>
                    <xdr:rowOff>304800</xdr:rowOff>
                  </to>
                </anchor>
              </controlPr>
            </control>
          </mc:Choice>
        </mc:AlternateContent>
        <mc:AlternateContent xmlns:mc="http://schemas.openxmlformats.org/markup-compatibility/2006">
          <mc:Choice Requires="x14">
            <control shapeId="763912" r:id="rId42" name="Check Box 8">
              <controlPr defaultSize="0" autoFill="0" autoLine="0" autoPict="0">
                <anchor moveWithCells="1" sizeWithCells="1">
                  <from>
                    <xdr:col>1</xdr:col>
                    <xdr:colOff>9525</xdr:colOff>
                    <xdr:row>30</xdr:row>
                    <xdr:rowOff>95250</xdr:rowOff>
                  </from>
                  <to>
                    <xdr:col>2</xdr:col>
                    <xdr:colOff>38100</xdr:colOff>
                    <xdr:row>30</xdr:row>
                    <xdr:rowOff>304800</xdr:rowOff>
                  </to>
                </anchor>
              </controlPr>
            </control>
          </mc:Choice>
        </mc:AlternateContent>
        <mc:AlternateContent xmlns:mc="http://schemas.openxmlformats.org/markup-compatibility/2006">
          <mc:Choice Requires="x14">
            <control shapeId="763909" r:id="rId43" name="Check Box 5">
              <controlPr defaultSize="0" autoFill="0" autoLine="0" autoPict="0">
                <anchor moveWithCells="1" sizeWithCells="1">
                  <from>
                    <xdr:col>0</xdr:col>
                    <xdr:colOff>0</xdr:colOff>
                    <xdr:row>32</xdr:row>
                    <xdr:rowOff>85725</xdr:rowOff>
                  </from>
                  <to>
                    <xdr:col>1</xdr:col>
                    <xdr:colOff>28575</xdr:colOff>
                    <xdr:row>32</xdr:row>
                    <xdr:rowOff>295275</xdr:rowOff>
                  </to>
                </anchor>
              </controlPr>
            </control>
          </mc:Choice>
        </mc:AlternateContent>
        <mc:AlternateContent xmlns:mc="http://schemas.openxmlformats.org/markup-compatibility/2006">
          <mc:Choice Requires="x14">
            <control shapeId="763910" r:id="rId44" name="Check Box 6">
              <controlPr defaultSize="0" autoFill="0" autoLine="0" autoPict="0">
                <anchor moveWithCells="1" sizeWithCells="1">
                  <from>
                    <xdr:col>1</xdr:col>
                    <xdr:colOff>0</xdr:colOff>
                    <xdr:row>32</xdr:row>
                    <xdr:rowOff>85725</xdr:rowOff>
                  </from>
                  <to>
                    <xdr:col>2</xdr:col>
                    <xdr:colOff>28575</xdr:colOff>
                    <xdr:row>32</xdr:row>
                    <xdr:rowOff>295275</xdr:rowOff>
                  </to>
                </anchor>
              </controlPr>
            </control>
          </mc:Choice>
        </mc:AlternateContent>
        <mc:AlternateContent xmlns:mc="http://schemas.openxmlformats.org/markup-compatibility/2006">
          <mc:Choice Requires="x14">
            <control shapeId="763907" r:id="rId45" name="Check Box 3">
              <controlPr defaultSize="0" autoFill="0" autoLine="0" autoPict="0">
                <anchor moveWithCells="1" sizeWithCells="1">
                  <from>
                    <xdr:col>0</xdr:col>
                    <xdr:colOff>9525</xdr:colOff>
                    <xdr:row>34</xdr:row>
                    <xdr:rowOff>161925</xdr:rowOff>
                  </from>
                  <to>
                    <xdr:col>1</xdr:col>
                    <xdr:colOff>38100</xdr:colOff>
                    <xdr:row>34</xdr:row>
                    <xdr:rowOff>371475</xdr:rowOff>
                  </to>
                </anchor>
              </controlPr>
            </control>
          </mc:Choice>
        </mc:AlternateContent>
        <mc:AlternateContent xmlns:mc="http://schemas.openxmlformats.org/markup-compatibility/2006">
          <mc:Choice Requires="x14">
            <control shapeId="763908" r:id="rId46" name="Check Box 4">
              <controlPr defaultSize="0" autoFill="0" autoLine="0" autoPict="0">
                <anchor moveWithCells="1" sizeWithCells="1">
                  <from>
                    <xdr:col>1</xdr:col>
                    <xdr:colOff>9525</xdr:colOff>
                    <xdr:row>34</xdr:row>
                    <xdr:rowOff>161925</xdr:rowOff>
                  </from>
                  <to>
                    <xdr:col>2</xdr:col>
                    <xdr:colOff>38100</xdr:colOff>
                    <xdr:row>34</xdr:row>
                    <xdr:rowOff>371475</xdr:rowOff>
                  </to>
                </anchor>
              </controlPr>
            </control>
          </mc:Choice>
        </mc:AlternateContent>
        <mc:AlternateContent xmlns:mc="http://schemas.openxmlformats.org/markup-compatibility/2006">
          <mc:Choice Requires="x14">
            <control shapeId="763905" r:id="rId47" name="Check Box 1">
              <controlPr defaultSize="0" autoFill="0" autoLine="0" autoPict="0">
                <anchor moveWithCells="1" sizeWithCells="1">
                  <from>
                    <xdr:col>0</xdr:col>
                    <xdr:colOff>0</xdr:colOff>
                    <xdr:row>35</xdr:row>
                    <xdr:rowOff>190500</xdr:rowOff>
                  </from>
                  <to>
                    <xdr:col>1</xdr:col>
                    <xdr:colOff>28575</xdr:colOff>
                    <xdr:row>35</xdr:row>
                    <xdr:rowOff>400050</xdr:rowOff>
                  </to>
                </anchor>
              </controlPr>
            </control>
          </mc:Choice>
        </mc:AlternateContent>
        <mc:AlternateContent xmlns:mc="http://schemas.openxmlformats.org/markup-compatibility/2006">
          <mc:Choice Requires="x14">
            <control shapeId="763906" r:id="rId48" name="Check Box 2">
              <controlPr defaultSize="0" autoFill="0" autoLine="0" autoPict="0">
                <anchor moveWithCells="1" sizeWithCells="1">
                  <from>
                    <xdr:col>1</xdr:col>
                    <xdr:colOff>0</xdr:colOff>
                    <xdr:row>35</xdr:row>
                    <xdr:rowOff>190500</xdr:rowOff>
                  </from>
                  <to>
                    <xdr:col>2</xdr:col>
                    <xdr:colOff>28575</xdr:colOff>
                    <xdr:row>35</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F088-653E-44E4-9698-34C465DD6951}">
  <sheetPr>
    <pageSetUpPr fitToPage="1"/>
  </sheetPr>
  <dimension ref="A1:F35"/>
  <sheetViews>
    <sheetView showZeros="0" zoomScaleNormal="100" workbookViewId="0">
      <selection activeCell="A5" sqref="A5"/>
    </sheetView>
  </sheetViews>
  <sheetFormatPr defaultRowHeight="13.5"/>
  <cols>
    <col min="1" max="2" width="3.625" style="24" customWidth="1"/>
    <col min="3" max="3" width="4.125" style="24" customWidth="1"/>
    <col min="4" max="4" width="4" style="24" customWidth="1"/>
    <col min="5" max="5" width="86.625" style="24" customWidth="1"/>
    <col min="6" max="6" width="5" style="292" customWidth="1"/>
    <col min="7" max="16384" width="9" style="24"/>
  </cols>
  <sheetData>
    <row r="1" spans="1:6" s="112" customFormat="1" ht="22.5" customHeight="1">
      <c r="A1" s="109" t="s">
        <v>342</v>
      </c>
      <c r="B1" s="110"/>
      <c r="C1" s="110"/>
      <c r="D1" s="115"/>
      <c r="E1" s="111"/>
      <c r="F1" s="247"/>
    </row>
    <row r="2" spans="1:6" s="99" customFormat="1" ht="22.5" customHeight="1">
      <c r="A2" s="237" t="s">
        <v>98</v>
      </c>
      <c r="B2" s="238" t="s">
        <v>99</v>
      </c>
      <c r="C2" s="239" t="s">
        <v>312</v>
      </c>
      <c r="D2" s="240" t="s">
        <v>100</v>
      </c>
      <c r="E2" s="241" t="s">
        <v>313</v>
      </c>
      <c r="F2" s="243" t="s">
        <v>389</v>
      </c>
    </row>
    <row r="3" spans="1:6" s="112" customFormat="1" ht="21" customHeight="1">
      <c r="A3" s="445" t="s">
        <v>93</v>
      </c>
      <c r="B3" s="446"/>
      <c r="C3" s="446"/>
      <c r="D3" s="446"/>
      <c r="E3" s="446"/>
      <c r="F3" s="291"/>
    </row>
    <row r="4" spans="1:6" s="112" customFormat="1" ht="20.100000000000001" customHeight="1">
      <c r="A4" s="257"/>
      <c r="B4" s="258"/>
      <c r="C4" s="224"/>
      <c r="D4" s="254" t="s">
        <v>101</v>
      </c>
      <c r="E4" s="255" t="s">
        <v>489</v>
      </c>
      <c r="F4" s="251"/>
    </row>
    <row r="5" spans="1:6" s="112" customFormat="1" ht="29.25" customHeight="1">
      <c r="A5" s="252"/>
      <c r="B5" s="253"/>
      <c r="C5" s="202" t="s">
        <v>138</v>
      </c>
      <c r="D5" s="259"/>
      <c r="E5" s="255" t="s">
        <v>394</v>
      </c>
      <c r="F5" s="251"/>
    </row>
    <row r="6" spans="1:6" s="112" customFormat="1" ht="20.100000000000001" customHeight="1">
      <c r="A6" s="252"/>
      <c r="B6" s="253"/>
      <c r="C6" s="202" t="s">
        <v>138</v>
      </c>
      <c r="D6" s="258"/>
      <c r="E6" s="255" t="s">
        <v>107</v>
      </c>
      <c r="F6" s="251"/>
    </row>
    <row r="7" spans="1:6" s="112" customFormat="1" ht="30" customHeight="1">
      <c r="A7" s="252"/>
      <c r="B7" s="253"/>
      <c r="C7" s="202" t="s">
        <v>138</v>
      </c>
      <c r="D7" s="258"/>
      <c r="E7" s="255" t="s">
        <v>395</v>
      </c>
      <c r="F7" s="251"/>
    </row>
    <row r="8" spans="1:6" s="112" customFormat="1" ht="20.100000000000001" customHeight="1">
      <c r="A8" s="252"/>
      <c r="B8" s="253"/>
      <c r="C8" s="202" t="s">
        <v>138</v>
      </c>
      <c r="D8" s="258"/>
      <c r="E8" s="255" t="s">
        <v>108</v>
      </c>
      <c r="F8" s="251"/>
    </row>
    <row r="9" spans="1:6" s="112" customFormat="1" ht="20.100000000000001" customHeight="1">
      <c r="A9" s="261"/>
      <c r="B9" s="262"/>
      <c r="C9" s="210" t="s">
        <v>138</v>
      </c>
      <c r="D9" s="268"/>
      <c r="E9" s="269" t="s">
        <v>109</v>
      </c>
      <c r="F9" s="265"/>
    </row>
    <row r="10" spans="1:6" s="112" customFormat="1" ht="27.75" customHeight="1">
      <c r="A10" s="114" t="s">
        <v>533</v>
      </c>
      <c r="B10" s="110"/>
      <c r="C10" s="110"/>
      <c r="D10" s="110"/>
      <c r="E10" s="111"/>
      <c r="F10" s="247"/>
    </row>
    <row r="11" spans="1:6" s="99" customFormat="1" ht="22.5" customHeight="1">
      <c r="A11" s="237" t="s">
        <v>98</v>
      </c>
      <c r="B11" s="238" t="s">
        <v>99</v>
      </c>
      <c r="C11" s="239" t="s">
        <v>312</v>
      </c>
      <c r="D11" s="240" t="s">
        <v>100</v>
      </c>
      <c r="E11" s="241" t="s">
        <v>313</v>
      </c>
      <c r="F11" s="243" t="s">
        <v>389</v>
      </c>
    </row>
    <row r="12" spans="1:6" s="112" customFormat="1" ht="24" customHeight="1">
      <c r="A12" s="447" t="s">
        <v>94</v>
      </c>
      <c r="B12" s="448"/>
      <c r="C12" s="448"/>
      <c r="D12" s="448"/>
      <c r="E12" s="448"/>
      <c r="F12" s="291"/>
    </row>
    <row r="13" spans="1:6" s="112" customFormat="1" ht="30" customHeight="1">
      <c r="A13" s="270"/>
      <c r="B13" s="271"/>
      <c r="C13" s="202" t="s">
        <v>138</v>
      </c>
      <c r="D13" s="254" t="s">
        <v>103</v>
      </c>
      <c r="E13" s="255" t="s">
        <v>396</v>
      </c>
      <c r="F13" s="251"/>
    </row>
    <row r="14" spans="1:6" s="112" customFormat="1" ht="21" customHeight="1">
      <c r="A14" s="449" t="s">
        <v>95</v>
      </c>
      <c r="B14" s="440"/>
      <c r="C14" s="440"/>
      <c r="D14" s="440"/>
      <c r="E14" s="440"/>
      <c r="F14" s="251"/>
    </row>
    <row r="15" spans="1:6" s="112" customFormat="1" ht="30" customHeight="1">
      <c r="A15" s="257"/>
      <c r="B15" s="258"/>
      <c r="C15" s="272"/>
      <c r="D15" s="254" t="s">
        <v>103</v>
      </c>
      <c r="E15" s="255" t="s">
        <v>331</v>
      </c>
      <c r="F15" s="251"/>
    </row>
    <row r="16" spans="1:6" s="112" customFormat="1" ht="20.100000000000001" customHeight="1">
      <c r="A16" s="252"/>
      <c r="B16" s="253"/>
      <c r="C16" s="202" t="s">
        <v>138</v>
      </c>
      <c r="D16" s="259"/>
      <c r="E16" s="255" t="s">
        <v>110</v>
      </c>
      <c r="F16" s="251"/>
    </row>
    <row r="17" spans="1:6" s="112" customFormat="1" ht="20.100000000000001" customHeight="1">
      <c r="A17" s="252"/>
      <c r="B17" s="253"/>
      <c r="C17" s="202" t="s">
        <v>138</v>
      </c>
      <c r="D17" s="259"/>
      <c r="E17" s="255" t="s">
        <v>111</v>
      </c>
      <c r="F17" s="251"/>
    </row>
    <row r="18" spans="1:6" s="112" customFormat="1" ht="20.100000000000001" customHeight="1">
      <c r="A18" s="252"/>
      <c r="B18" s="253"/>
      <c r="C18" s="202" t="s">
        <v>138</v>
      </c>
      <c r="D18" s="259"/>
      <c r="E18" s="255" t="s">
        <v>112</v>
      </c>
      <c r="F18" s="251"/>
    </row>
    <row r="19" spans="1:6" s="112" customFormat="1" ht="30" customHeight="1">
      <c r="A19" s="252"/>
      <c r="B19" s="253"/>
      <c r="C19" s="202" t="s">
        <v>138</v>
      </c>
      <c r="D19" s="259"/>
      <c r="E19" s="255" t="s">
        <v>359</v>
      </c>
      <c r="F19" s="251"/>
    </row>
    <row r="20" spans="1:6" s="112" customFormat="1" ht="30" customHeight="1">
      <c r="A20" s="252"/>
      <c r="B20" s="253"/>
      <c r="C20" s="253"/>
      <c r="D20" s="256" t="s">
        <v>101</v>
      </c>
      <c r="E20" s="260" t="s">
        <v>343</v>
      </c>
      <c r="F20" s="251"/>
    </row>
    <row r="21" spans="1:6" s="112" customFormat="1" ht="21" customHeight="1">
      <c r="A21" s="449" t="s">
        <v>96</v>
      </c>
      <c r="B21" s="440"/>
      <c r="C21" s="440"/>
      <c r="D21" s="440"/>
      <c r="E21" s="440"/>
      <c r="F21" s="251"/>
    </row>
    <row r="22" spans="1:6" s="112" customFormat="1" ht="20.100000000000001" customHeight="1">
      <c r="A22" s="252"/>
      <c r="B22" s="253"/>
      <c r="C22" s="253"/>
      <c r="D22" s="256" t="s">
        <v>101</v>
      </c>
      <c r="E22" s="255" t="s">
        <v>332</v>
      </c>
      <c r="F22" s="251"/>
    </row>
    <row r="23" spans="1:6" s="112" customFormat="1" ht="30" customHeight="1">
      <c r="A23" s="261"/>
      <c r="B23" s="262"/>
      <c r="C23" s="262"/>
      <c r="D23" s="264" t="s">
        <v>104</v>
      </c>
      <c r="E23" s="269" t="s">
        <v>532</v>
      </c>
      <c r="F23" s="265"/>
    </row>
    <row r="24" spans="1:6" s="112" customFormat="1" ht="25.5" customHeight="1">
      <c r="A24" s="114" t="s">
        <v>160</v>
      </c>
      <c r="B24" s="110"/>
      <c r="C24" s="110"/>
      <c r="D24" s="110"/>
      <c r="E24" s="111"/>
      <c r="F24" s="247"/>
    </row>
    <row r="25" spans="1:6" s="99" customFormat="1" ht="22.5" customHeight="1">
      <c r="A25" s="237" t="s">
        <v>98</v>
      </c>
      <c r="B25" s="238" t="s">
        <v>99</v>
      </c>
      <c r="C25" s="239" t="s">
        <v>312</v>
      </c>
      <c r="D25" s="240" t="s">
        <v>100</v>
      </c>
      <c r="E25" s="241" t="s">
        <v>313</v>
      </c>
      <c r="F25" s="243" t="s">
        <v>389</v>
      </c>
    </row>
    <row r="26" spans="1:6" s="112" customFormat="1" ht="21" customHeight="1">
      <c r="A26" s="447" t="s">
        <v>106</v>
      </c>
      <c r="B26" s="448"/>
      <c r="C26" s="448"/>
      <c r="D26" s="448"/>
      <c r="E26" s="448"/>
      <c r="F26" s="450"/>
    </row>
    <row r="27" spans="1:6" s="112" customFormat="1" ht="20.100000000000001" customHeight="1">
      <c r="A27" s="257"/>
      <c r="B27" s="258"/>
      <c r="C27" s="258"/>
      <c r="D27" s="254" t="s">
        <v>103</v>
      </c>
      <c r="E27" s="255" t="s">
        <v>531</v>
      </c>
      <c r="F27" s="251"/>
    </row>
    <row r="28" spans="1:6" s="112" customFormat="1" ht="20.100000000000001" customHeight="1">
      <c r="A28" s="252"/>
      <c r="B28" s="253"/>
      <c r="C28" s="202" t="s">
        <v>138</v>
      </c>
      <c r="D28" s="259"/>
      <c r="E28" s="255" t="s">
        <v>113</v>
      </c>
      <c r="F28" s="251"/>
    </row>
    <row r="29" spans="1:6" s="112" customFormat="1" ht="20.100000000000001" customHeight="1">
      <c r="A29" s="252"/>
      <c r="B29" s="253"/>
      <c r="C29" s="202" t="s">
        <v>138</v>
      </c>
      <c r="D29" s="259"/>
      <c r="E29" s="255" t="s">
        <v>114</v>
      </c>
      <c r="F29" s="251"/>
    </row>
    <row r="30" spans="1:6" s="112" customFormat="1" ht="20.100000000000001" customHeight="1">
      <c r="A30" s="252"/>
      <c r="B30" s="253"/>
      <c r="C30" s="202" t="s">
        <v>138</v>
      </c>
      <c r="D30" s="259"/>
      <c r="E30" s="255" t="s">
        <v>115</v>
      </c>
      <c r="F30" s="251"/>
    </row>
    <row r="31" spans="1:6" s="112" customFormat="1" ht="20.100000000000001" customHeight="1">
      <c r="A31" s="252"/>
      <c r="B31" s="253"/>
      <c r="C31" s="202" t="s">
        <v>138</v>
      </c>
      <c r="D31" s="259"/>
      <c r="E31" s="255" t="s">
        <v>487</v>
      </c>
      <c r="F31" s="251"/>
    </row>
    <row r="32" spans="1:6" s="112" customFormat="1" ht="20.100000000000001" customHeight="1">
      <c r="A32" s="252"/>
      <c r="B32" s="253"/>
      <c r="C32" s="202" t="s">
        <v>138</v>
      </c>
      <c r="D32" s="259"/>
      <c r="E32" s="255" t="s">
        <v>116</v>
      </c>
      <c r="F32" s="251"/>
    </row>
    <row r="33" spans="1:6" s="112" customFormat="1" ht="20.100000000000001" customHeight="1">
      <c r="A33" s="252"/>
      <c r="B33" s="253"/>
      <c r="C33" s="202" t="s">
        <v>138</v>
      </c>
      <c r="D33" s="259"/>
      <c r="E33" s="255" t="s">
        <v>117</v>
      </c>
      <c r="F33" s="251"/>
    </row>
    <row r="34" spans="1:6" s="112" customFormat="1" ht="20.100000000000001" customHeight="1">
      <c r="A34" s="252"/>
      <c r="B34" s="253"/>
      <c r="C34" s="202" t="s">
        <v>138</v>
      </c>
      <c r="D34" s="256" t="s">
        <v>101</v>
      </c>
      <c r="E34" s="255" t="s">
        <v>530</v>
      </c>
      <c r="F34" s="251"/>
    </row>
    <row r="35" spans="1:6" s="112" customFormat="1" ht="38.25" customHeight="1">
      <c r="A35" s="261"/>
      <c r="B35" s="262"/>
      <c r="C35" s="210" t="s">
        <v>138</v>
      </c>
      <c r="D35" s="264" t="s">
        <v>104</v>
      </c>
      <c r="E35" s="269" t="s">
        <v>529</v>
      </c>
      <c r="F35" s="265"/>
    </row>
  </sheetData>
  <mergeCells count="5">
    <mergeCell ref="A3:E3"/>
    <mergeCell ref="A12:E12"/>
    <mergeCell ref="A14:E14"/>
    <mergeCell ref="A21:E21"/>
    <mergeCell ref="A26:F26"/>
  </mergeCells>
  <phoneticPr fontId="3"/>
  <pageMargins left="0.59055118110236227" right="0.19685039370078741" top="0.51181102362204722" bottom="0.51181102362204722" header="0.31496062992125984" footer="0.27559055118110237"/>
  <pageSetup paperSize="9" scale="89" orientation="portrait" r:id="rId1"/>
  <headerFooter scaleWithDoc="0" alignWithMargins="0">
    <oddFooter>&amp;L&amp;9 2026.03.31新T&amp;C-3-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4971" r:id="rId4" name="Check Box 43">
              <controlPr defaultSize="0" autoFill="0" autoLine="0" autoPict="0">
                <anchor moveWithCells="1">
                  <from>
                    <xdr:col>2</xdr:col>
                    <xdr:colOff>57150</xdr:colOff>
                    <xdr:row>19</xdr:row>
                    <xdr:rowOff>85725</xdr:rowOff>
                  </from>
                  <to>
                    <xdr:col>3</xdr:col>
                    <xdr:colOff>47625</xdr:colOff>
                    <xdr:row>19</xdr:row>
                    <xdr:rowOff>314325</xdr:rowOff>
                  </to>
                </anchor>
              </controlPr>
            </control>
          </mc:Choice>
        </mc:AlternateContent>
        <mc:AlternateContent xmlns:mc="http://schemas.openxmlformats.org/markup-compatibility/2006">
          <mc:Choice Requires="x14">
            <control shapeId="764972" r:id="rId5" name="Check Box 44">
              <controlPr defaultSize="0" autoFill="0" autoLine="0" autoPict="0">
                <anchor moveWithCells="1">
                  <from>
                    <xdr:col>2</xdr:col>
                    <xdr:colOff>66675</xdr:colOff>
                    <xdr:row>21</xdr:row>
                    <xdr:rowOff>0</xdr:rowOff>
                  </from>
                  <to>
                    <xdr:col>3</xdr:col>
                    <xdr:colOff>57150</xdr:colOff>
                    <xdr:row>22</xdr:row>
                    <xdr:rowOff>0</xdr:rowOff>
                  </to>
                </anchor>
              </controlPr>
            </control>
          </mc:Choice>
        </mc:AlternateContent>
        <mc:AlternateContent xmlns:mc="http://schemas.openxmlformats.org/markup-compatibility/2006">
          <mc:Choice Requires="x14">
            <control shapeId="764973" r:id="rId6" name="Check Box 45">
              <controlPr defaultSize="0" autoFill="0" autoLine="0" autoPict="0">
                <anchor moveWithCells="1">
                  <from>
                    <xdr:col>2</xdr:col>
                    <xdr:colOff>57150</xdr:colOff>
                    <xdr:row>22</xdr:row>
                    <xdr:rowOff>76200</xdr:rowOff>
                  </from>
                  <to>
                    <xdr:col>3</xdr:col>
                    <xdr:colOff>47625</xdr:colOff>
                    <xdr:row>22</xdr:row>
                    <xdr:rowOff>323850</xdr:rowOff>
                  </to>
                </anchor>
              </controlPr>
            </control>
          </mc:Choice>
        </mc:AlternateContent>
        <mc:AlternateContent xmlns:mc="http://schemas.openxmlformats.org/markup-compatibility/2006">
          <mc:Choice Requires="x14">
            <control shapeId="764969" r:id="rId7" name="Check Box 41">
              <controlPr defaultSize="0" autoFill="0" autoLine="0" autoPict="0">
                <anchor moveWithCells="1" sizeWithCells="1">
                  <from>
                    <xdr:col>0</xdr:col>
                    <xdr:colOff>0</xdr:colOff>
                    <xdr:row>34</xdr:row>
                    <xdr:rowOff>133350</xdr:rowOff>
                  </from>
                  <to>
                    <xdr:col>1</xdr:col>
                    <xdr:colOff>28575</xdr:colOff>
                    <xdr:row>34</xdr:row>
                    <xdr:rowOff>342900</xdr:rowOff>
                  </to>
                </anchor>
              </controlPr>
            </control>
          </mc:Choice>
        </mc:AlternateContent>
        <mc:AlternateContent xmlns:mc="http://schemas.openxmlformats.org/markup-compatibility/2006">
          <mc:Choice Requires="x14">
            <control shapeId="764970" r:id="rId8" name="Check Box 42">
              <controlPr defaultSize="0" autoFill="0" autoLine="0" autoPict="0">
                <anchor moveWithCells="1" sizeWithCells="1">
                  <from>
                    <xdr:col>1</xdr:col>
                    <xdr:colOff>38100</xdr:colOff>
                    <xdr:row>34</xdr:row>
                    <xdr:rowOff>133350</xdr:rowOff>
                  </from>
                  <to>
                    <xdr:col>2</xdr:col>
                    <xdr:colOff>66675</xdr:colOff>
                    <xdr:row>34</xdr:row>
                    <xdr:rowOff>342900</xdr:rowOff>
                  </to>
                </anchor>
              </controlPr>
            </control>
          </mc:Choice>
        </mc:AlternateContent>
        <mc:AlternateContent xmlns:mc="http://schemas.openxmlformats.org/markup-compatibility/2006">
          <mc:Choice Requires="x14">
            <control shapeId="764967" r:id="rId9" name="Check Box 39">
              <controlPr defaultSize="0" autoFill="0" autoLine="0" autoPict="0">
                <anchor moveWithCells="1" sizeWithCells="1">
                  <from>
                    <xdr:col>0</xdr:col>
                    <xdr:colOff>0</xdr:colOff>
                    <xdr:row>33</xdr:row>
                    <xdr:rowOff>38100</xdr:rowOff>
                  </from>
                  <to>
                    <xdr:col>1</xdr:col>
                    <xdr:colOff>28575</xdr:colOff>
                    <xdr:row>34</xdr:row>
                    <xdr:rowOff>0</xdr:rowOff>
                  </to>
                </anchor>
              </controlPr>
            </control>
          </mc:Choice>
        </mc:AlternateContent>
        <mc:AlternateContent xmlns:mc="http://schemas.openxmlformats.org/markup-compatibility/2006">
          <mc:Choice Requires="x14">
            <control shapeId="764968" r:id="rId10" name="Check Box 40">
              <controlPr defaultSize="0" autoFill="0" autoLine="0" autoPict="0">
                <anchor moveWithCells="1" sizeWithCells="1">
                  <from>
                    <xdr:col>1</xdr:col>
                    <xdr:colOff>38100</xdr:colOff>
                    <xdr:row>33</xdr:row>
                    <xdr:rowOff>38100</xdr:rowOff>
                  </from>
                  <to>
                    <xdr:col>2</xdr:col>
                    <xdr:colOff>66675</xdr:colOff>
                    <xdr:row>34</xdr:row>
                    <xdr:rowOff>0</xdr:rowOff>
                  </to>
                </anchor>
              </controlPr>
            </control>
          </mc:Choice>
        </mc:AlternateContent>
        <mc:AlternateContent xmlns:mc="http://schemas.openxmlformats.org/markup-compatibility/2006">
          <mc:Choice Requires="x14">
            <control shapeId="764965" r:id="rId11" name="Check Box 37">
              <controlPr defaultSize="0" autoFill="0" autoLine="0" autoPict="0">
                <anchor moveWithCells="1" sizeWithCells="1">
                  <from>
                    <xdr:col>0</xdr:col>
                    <xdr:colOff>0</xdr:colOff>
                    <xdr:row>32</xdr:row>
                    <xdr:rowOff>28575</xdr:rowOff>
                  </from>
                  <to>
                    <xdr:col>1</xdr:col>
                    <xdr:colOff>28575</xdr:colOff>
                    <xdr:row>32</xdr:row>
                    <xdr:rowOff>238125</xdr:rowOff>
                  </to>
                </anchor>
              </controlPr>
            </control>
          </mc:Choice>
        </mc:AlternateContent>
        <mc:AlternateContent xmlns:mc="http://schemas.openxmlformats.org/markup-compatibility/2006">
          <mc:Choice Requires="x14">
            <control shapeId="764966" r:id="rId12" name="Check Box 38">
              <controlPr defaultSize="0" autoFill="0" autoLine="0" autoPict="0">
                <anchor moveWithCells="1" sizeWithCells="1">
                  <from>
                    <xdr:col>1</xdr:col>
                    <xdr:colOff>38100</xdr:colOff>
                    <xdr:row>32</xdr:row>
                    <xdr:rowOff>28575</xdr:rowOff>
                  </from>
                  <to>
                    <xdr:col>2</xdr:col>
                    <xdr:colOff>66675</xdr:colOff>
                    <xdr:row>32</xdr:row>
                    <xdr:rowOff>238125</xdr:rowOff>
                  </to>
                </anchor>
              </controlPr>
            </control>
          </mc:Choice>
        </mc:AlternateContent>
        <mc:AlternateContent xmlns:mc="http://schemas.openxmlformats.org/markup-compatibility/2006">
          <mc:Choice Requires="x14">
            <control shapeId="764963" r:id="rId13" name="Check Box 35">
              <controlPr defaultSize="0" autoFill="0" autoLine="0" autoPict="0">
                <anchor moveWithCells="1" sizeWithCells="1">
                  <from>
                    <xdr:col>0</xdr:col>
                    <xdr:colOff>0</xdr:colOff>
                    <xdr:row>31</xdr:row>
                    <xdr:rowOff>28575</xdr:rowOff>
                  </from>
                  <to>
                    <xdr:col>1</xdr:col>
                    <xdr:colOff>28575</xdr:colOff>
                    <xdr:row>31</xdr:row>
                    <xdr:rowOff>238125</xdr:rowOff>
                  </to>
                </anchor>
              </controlPr>
            </control>
          </mc:Choice>
        </mc:AlternateContent>
        <mc:AlternateContent xmlns:mc="http://schemas.openxmlformats.org/markup-compatibility/2006">
          <mc:Choice Requires="x14">
            <control shapeId="764964" r:id="rId14" name="Check Box 36">
              <controlPr defaultSize="0" autoFill="0" autoLine="0" autoPict="0">
                <anchor moveWithCells="1" sizeWithCells="1">
                  <from>
                    <xdr:col>1</xdr:col>
                    <xdr:colOff>38100</xdr:colOff>
                    <xdr:row>31</xdr:row>
                    <xdr:rowOff>28575</xdr:rowOff>
                  </from>
                  <to>
                    <xdr:col>2</xdr:col>
                    <xdr:colOff>66675</xdr:colOff>
                    <xdr:row>31</xdr:row>
                    <xdr:rowOff>238125</xdr:rowOff>
                  </to>
                </anchor>
              </controlPr>
            </control>
          </mc:Choice>
        </mc:AlternateContent>
        <mc:AlternateContent xmlns:mc="http://schemas.openxmlformats.org/markup-compatibility/2006">
          <mc:Choice Requires="x14">
            <control shapeId="764961" r:id="rId15"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64962" r:id="rId16"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64959" r:id="rId17"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64960" r:id="rId18"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64957" r:id="rId19" name="Check Box 29">
              <controlPr defaultSize="0" autoFill="0" autoLine="0" autoPict="0">
                <anchor moveWithCells="1" sizeWithCells="1">
                  <from>
                    <xdr:col>0</xdr:col>
                    <xdr:colOff>0</xdr:colOff>
                    <xdr:row>28</xdr:row>
                    <xdr:rowOff>28575</xdr:rowOff>
                  </from>
                  <to>
                    <xdr:col>1</xdr:col>
                    <xdr:colOff>28575</xdr:colOff>
                    <xdr:row>28</xdr:row>
                    <xdr:rowOff>238125</xdr:rowOff>
                  </to>
                </anchor>
              </controlPr>
            </control>
          </mc:Choice>
        </mc:AlternateContent>
        <mc:AlternateContent xmlns:mc="http://schemas.openxmlformats.org/markup-compatibility/2006">
          <mc:Choice Requires="x14">
            <control shapeId="764958" r:id="rId20" name="Check Box 30">
              <controlPr defaultSize="0" autoFill="0" autoLine="0" autoPict="0">
                <anchor moveWithCells="1" sizeWithCells="1">
                  <from>
                    <xdr:col>1</xdr:col>
                    <xdr:colOff>38100</xdr:colOff>
                    <xdr:row>28</xdr:row>
                    <xdr:rowOff>28575</xdr:rowOff>
                  </from>
                  <to>
                    <xdr:col>2</xdr:col>
                    <xdr:colOff>66675</xdr:colOff>
                    <xdr:row>28</xdr:row>
                    <xdr:rowOff>238125</xdr:rowOff>
                  </to>
                </anchor>
              </controlPr>
            </control>
          </mc:Choice>
        </mc:AlternateContent>
        <mc:AlternateContent xmlns:mc="http://schemas.openxmlformats.org/markup-compatibility/2006">
          <mc:Choice Requires="x14">
            <control shapeId="764955" r:id="rId21" name="Check Box 27">
              <controlPr defaultSize="0" autoFill="0" autoLine="0" autoPict="0">
                <anchor moveWithCells="1" sizeWithCells="1">
                  <from>
                    <xdr:col>0</xdr:col>
                    <xdr:colOff>0</xdr:colOff>
                    <xdr:row>27</xdr:row>
                    <xdr:rowOff>28575</xdr:rowOff>
                  </from>
                  <to>
                    <xdr:col>1</xdr:col>
                    <xdr:colOff>28575</xdr:colOff>
                    <xdr:row>27</xdr:row>
                    <xdr:rowOff>238125</xdr:rowOff>
                  </to>
                </anchor>
              </controlPr>
            </control>
          </mc:Choice>
        </mc:AlternateContent>
        <mc:AlternateContent xmlns:mc="http://schemas.openxmlformats.org/markup-compatibility/2006">
          <mc:Choice Requires="x14">
            <control shapeId="764956" r:id="rId22" name="Check Box 28">
              <controlPr defaultSize="0" autoFill="0" autoLine="0" autoPict="0">
                <anchor moveWithCells="1" sizeWithCells="1">
                  <from>
                    <xdr:col>1</xdr:col>
                    <xdr:colOff>38100</xdr:colOff>
                    <xdr:row>27</xdr:row>
                    <xdr:rowOff>28575</xdr:rowOff>
                  </from>
                  <to>
                    <xdr:col>2</xdr:col>
                    <xdr:colOff>66675</xdr:colOff>
                    <xdr:row>27</xdr:row>
                    <xdr:rowOff>238125</xdr:rowOff>
                  </to>
                </anchor>
              </controlPr>
            </control>
          </mc:Choice>
        </mc:AlternateContent>
        <mc:AlternateContent xmlns:mc="http://schemas.openxmlformats.org/markup-compatibility/2006">
          <mc:Choice Requires="x14">
            <control shapeId="764953" r:id="rId23" name="Check Box 25">
              <controlPr defaultSize="0" autoFill="0" autoLine="0" autoPict="0">
                <anchor moveWithCells="1" sizeWithCells="1">
                  <from>
                    <xdr:col>0</xdr:col>
                    <xdr:colOff>0</xdr:colOff>
                    <xdr:row>22</xdr:row>
                    <xdr:rowOff>85725</xdr:rowOff>
                  </from>
                  <to>
                    <xdr:col>1</xdr:col>
                    <xdr:colOff>28575</xdr:colOff>
                    <xdr:row>22</xdr:row>
                    <xdr:rowOff>295275</xdr:rowOff>
                  </to>
                </anchor>
              </controlPr>
            </control>
          </mc:Choice>
        </mc:AlternateContent>
        <mc:AlternateContent xmlns:mc="http://schemas.openxmlformats.org/markup-compatibility/2006">
          <mc:Choice Requires="x14">
            <control shapeId="764954" r:id="rId24" name="Check Box 26">
              <controlPr defaultSize="0" autoFill="0" autoLine="0" autoPict="0">
                <anchor moveWithCells="1" sizeWithCells="1">
                  <from>
                    <xdr:col>1</xdr:col>
                    <xdr:colOff>38100</xdr:colOff>
                    <xdr:row>22</xdr:row>
                    <xdr:rowOff>85725</xdr:rowOff>
                  </from>
                  <to>
                    <xdr:col>2</xdr:col>
                    <xdr:colOff>66675</xdr:colOff>
                    <xdr:row>22</xdr:row>
                    <xdr:rowOff>295275</xdr:rowOff>
                  </to>
                </anchor>
              </controlPr>
            </control>
          </mc:Choice>
        </mc:AlternateContent>
        <mc:AlternateContent xmlns:mc="http://schemas.openxmlformats.org/markup-compatibility/2006">
          <mc:Choice Requires="x14">
            <control shapeId="764951" r:id="rId25" name="Check Box 23">
              <controlPr defaultSize="0" autoFill="0" autoLine="0" autoPict="0">
                <anchor moveWithCells="1" sizeWithCells="1">
                  <from>
                    <xdr:col>0</xdr:col>
                    <xdr:colOff>0</xdr:colOff>
                    <xdr:row>21</xdr:row>
                    <xdr:rowOff>47625</xdr:rowOff>
                  </from>
                  <to>
                    <xdr:col>1</xdr:col>
                    <xdr:colOff>28575</xdr:colOff>
                    <xdr:row>21</xdr:row>
                    <xdr:rowOff>190500</xdr:rowOff>
                  </to>
                </anchor>
              </controlPr>
            </control>
          </mc:Choice>
        </mc:AlternateContent>
        <mc:AlternateContent xmlns:mc="http://schemas.openxmlformats.org/markup-compatibility/2006">
          <mc:Choice Requires="x14">
            <control shapeId="764952" r:id="rId26" name="Check Box 24">
              <controlPr defaultSize="0" autoFill="0" autoLine="0" autoPict="0">
                <anchor moveWithCells="1" sizeWithCells="1">
                  <from>
                    <xdr:col>1</xdr:col>
                    <xdr:colOff>38100</xdr:colOff>
                    <xdr:row>21</xdr:row>
                    <xdr:rowOff>47625</xdr:rowOff>
                  </from>
                  <to>
                    <xdr:col>2</xdr:col>
                    <xdr:colOff>66675</xdr:colOff>
                    <xdr:row>21</xdr:row>
                    <xdr:rowOff>190500</xdr:rowOff>
                  </to>
                </anchor>
              </controlPr>
            </control>
          </mc:Choice>
        </mc:AlternateContent>
        <mc:AlternateContent xmlns:mc="http://schemas.openxmlformats.org/markup-compatibility/2006">
          <mc:Choice Requires="x14">
            <control shapeId="764949" r:id="rId27" name="Check Box 21">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764950" r:id="rId28" name="Check Box 22">
              <controlPr defaultSize="0" autoFill="0" autoLine="0" autoPict="0">
                <anchor moveWithCells="1" sizeWithCells="1">
                  <from>
                    <xdr:col>1</xdr:col>
                    <xdr:colOff>38100</xdr:colOff>
                    <xdr:row>19</xdr:row>
                    <xdr:rowOff>85725</xdr:rowOff>
                  </from>
                  <to>
                    <xdr:col>2</xdr:col>
                    <xdr:colOff>66675</xdr:colOff>
                    <xdr:row>19</xdr:row>
                    <xdr:rowOff>295275</xdr:rowOff>
                  </to>
                </anchor>
              </controlPr>
            </control>
          </mc:Choice>
        </mc:AlternateContent>
        <mc:AlternateContent xmlns:mc="http://schemas.openxmlformats.org/markup-compatibility/2006">
          <mc:Choice Requires="x14">
            <control shapeId="764947" r:id="rId29" name="Check Box 19">
              <controlPr defaultSize="0" autoFill="0" autoLine="0" autoPict="0">
                <anchor moveWithCells="1" sizeWithCells="1">
                  <from>
                    <xdr:col>0</xdr:col>
                    <xdr:colOff>0</xdr:colOff>
                    <xdr:row>18</xdr:row>
                    <xdr:rowOff>76200</xdr:rowOff>
                  </from>
                  <to>
                    <xdr:col>1</xdr:col>
                    <xdr:colOff>28575</xdr:colOff>
                    <xdr:row>18</xdr:row>
                    <xdr:rowOff>285750</xdr:rowOff>
                  </to>
                </anchor>
              </controlPr>
            </control>
          </mc:Choice>
        </mc:AlternateContent>
        <mc:AlternateContent xmlns:mc="http://schemas.openxmlformats.org/markup-compatibility/2006">
          <mc:Choice Requires="x14">
            <control shapeId="764948" r:id="rId30" name="Check Box 20">
              <controlPr defaultSize="0" autoFill="0" autoLine="0" autoPict="0">
                <anchor moveWithCells="1" sizeWithCells="1">
                  <from>
                    <xdr:col>1</xdr:col>
                    <xdr:colOff>38100</xdr:colOff>
                    <xdr:row>18</xdr:row>
                    <xdr:rowOff>76200</xdr:rowOff>
                  </from>
                  <to>
                    <xdr:col>2</xdr:col>
                    <xdr:colOff>66675</xdr:colOff>
                    <xdr:row>18</xdr:row>
                    <xdr:rowOff>285750</xdr:rowOff>
                  </to>
                </anchor>
              </controlPr>
            </control>
          </mc:Choice>
        </mc:AlternateContent>
        <mc:AlternateContent xmlns:mc="http://schemas.openxmlformats.org/markup-compatibility/2006">
          <mc:Choice Requires="x14">
            <control shapeId="764945" r:id="rId31" name="Check Box 17">
              <controlPr defaultSize="0" autoFill="0" autoLine="0" autoPict="0">
                <anchor moveWithCells="1" sizeWithCells="1">
                  <from>
                    <xdr:col>0</xdr:col>
                    <xdr:colOff>0</xdr:colOff>
                    <xdr:row>17</xdr:row>
                    <xdr:rowOff>28575</xdr:rowOff>
                  </from>
                  <to>
                    <xdr:col>1</xdr:col>
                    <xdr:colOff>28575</xdr:colOff>
                    <xdr:row>17</xdr:row>
                    <xdr:rowOff>238125</xdr:rowOff>
                  </to>
                </anchor>
              </controlPr>
            </control>
          </mc:Choice>
        </mc:AlternateContent>
        <mc:AlternateContent xmlns:mc="http://schemas.openxmlformats.org/markup-compatibility/2006">
          <mc:Choice Requires="x14">
            <control shapeId="764946" r:id="rId32" name="Check Box 18">
              <controlPr defaultSize="0" autoFill="0" autoLine="0" autoPict="0">
                <anchor moveWithCells="1" sizeWithCells="1">
                  <from>
                    <xdr:col>1</xdr:col>
                    <xdr:colOff>38100</xdr:colOff>
                    <xdr:row>17</xdr:row>
                    <xdr:rowOff>28575</xdr:rowOff>
                  </from>
                  <to>
                    <xdr:col>2</xdr:col>
                    <xdr:colOff>66675</xdr:colOff>
                    <xdr:row>17</xdr:row>
                    <xdr:rowOff>238125</xdr:rowOff>
                  </to>
                </anchor>
              </controlPr>
            </control>
          </mc:Choice>
        </mc:AlternateContent>
        <mc:AlternateContent xmlns:mc="http://schemas.openxmlformats.org/markup-compatibility/2006">
          <mc:Choice Requires="x14">
            <control shapeId="764943" r:id="rId33" name="Check Box 15">
              <controlPr defaultSize="0" autoFill="0" autoLine="0" autoPict="0">
                <anchor moveWithCells="1" sizeWithCells="1">
                  <from>
                    <xdr:col>0</xdr:col>
                    <xdr:colOff>0</xdr:colOff>
                    <xdr:row>16</xdr:row>
                    <xdr:rowOff>28575</xdr:rowOff>
                  </from>
                  <to>
                    <xdr:col>1</xdr:col>
                    <xdr:colOff>28575</xdr:colOff>
                    <xdr:row>16</xdr:row>
                    <xdr:rowOff>238125</xdr:rowOff>
                  </to>
                </anchor>
              </controlPr>
            </control>
          </mc:Choice>
        </mc:AlternateContent>
        <mc:AlternateContent xmlns:mc="http://schemas.openxmlformats.org/markup-compatibility/2006">
          <mc:Choice Requires="x14">
            <control shapeId="764944" r:id="rId34" name="Check Box 16">
              <controlPr defaultSize="0" autoFill="0" autoLine="0" autoPict="0">
                <anchor moveWithCells="1" sizeWithCells="1">
                  <from>
                    <xdr:col>1</xdr:col>
                    <xdr:colOff>38100</xdr:colOff>
                    <xdr:row>16</xdr:row>
                    <xdr:rowOff>28575</xdr:rowOff>
                  </from>
                  <to>
                    <xdr:col>2</xdr:col>
                    <xdr:colOff>66675</xdr:colOff>
                    <xdr:row>16</xdr:row>
                    <xdr:rowOff>238125</xdr:rowOff>
                  </to>
                </anchor>
              </controlPr>
            </control>
          </mc:Choice>
        </mc:AlternateContent>
        <mc:AlternateContent xmlns:mc="http://schemas.openxmlformats.org/markup-compatibility/2006">
          <mc:Choice Requires="x14">
            <control shapeId="764941" r:id="rId35" name="Check Box 13">
              <controlPr defaultSize="0" autoFill="0" autoLine="0" autoPict="0">
                <anchor moveWithCells="1" sizeWithCells="1">
                  <from>
                    <xdr:col>0</xdr:col>
                    <xdr:colOff>0</xdr:colOff>
                    <xdr:row>15</xdr:row>
                    <xdr:rowOff>38100</xdr:rowOff>
                  </from>
                  <to>
                    <xdr:col>1</xdr:col>
                    <xdr:colOff>28575</xdr:colOff>
                    <xdr:row>16</xdr:row>
                    <xdr:rowOff>0</xdr:rowOff>
                  </to>
                </anchor>
              </controlPr>
            </control>
          </mc:Choice>
        </mc:AlternateContent>
        <mc:AlternateContent xmlns:mc="http://schemas.openxmlformats.org/markup-compatibility/2006">
          <mc:Choice Requires="x14">
            <control shapeId="764942" r:id="rId36" name="Check Box 14">
              <controlPr defaultSize="0" autoFill="0" autoLine="0" autoPict="0">
                <anchor moveWithCells="1" sizeWithCells="1">
                  <from>
                    <xdr:col>1</xdr:col>
                    <xdr:colOff>38100</xdr:colOff>
                    <xdr:row>15</xdr:row>
                    <xdr:rowOff>38100</xdr:rowOff>
                  </from>
                  <to>
                    <xdr:col>2</xdr:col>
                    <xdr:colOff>66675</xdr:colOff>
                    <xdr:row>16</xdr:row>
                    <xdr:rowOff>0</xdr:rowOff>
                  </to>
                </anchor>
              </controlPr>
            </control>
          </mc:Choice>
        </mc:AlternateContent>
        <mc:AlternateContent xmlns:mc="http://schemas.openxmlformats.org/markup-compatibility/2006">
          <mc:Choice Requires="x14">
            <control shapeId="764939" r:id="rId37" name="Check Box 11">
              <controlPr defaultSize="0" autoFill="0" autoLine="0" autoPict="0">
                <anchor moveWithCells="1" sizeWithCells="1">
                  <from>
                    <xdr:col>0</xdr:col>
                    <xdr:colOff>0</xdr:colOff>
                    <xdr:row>12</xdr:row>
                    <xdr:rowOff>85725</xdr:rowOff>
                  </from>
                  <to>
                    <xdr:col>1</xdr:col>
                    <xdr:colOff>28575</xdr:colOff>
                    <xdr:row>12</xdr:row>
                    <xdr:rowOff>295275</xdr:rowOff>
                  </to>
                </anchor>
              </controlPr>
            </control>
          </mc:Choice>
        </mc:AlternateContent>
        <mc:AlternateContent xmlns:mc="http://schemas.openxmlformats.org/markup-compatibility/2006">
          <mc:Choice Requires="x14">
            <control shapeId="764940" r:id="rId38" name="Check Box 12">
              <controlPr defaultSize="0" autoFill="0" autoLine="0" autoPict="0">
                <anchor moveWithCells="1" sizeWithCells="1">
                  <from>
                    <xdr:col>1</xdr:col>
                    <xdr:colOff>38100</xdr:colOff>
                    <xdr:row>12</xdr:row>
                    <xdr:rowOff>85725</xdr:rowOff>
                  </from>
                  <to>
                    <xdr:col>2</xdr:col>
                    <xdr:colOff>66675</xdr:colOff>
                    <xdr:row>12</xdr:row>
                    <xdr:rowOff>295275</xdr:rowOff>
                  </to>
                </anchor>
              </controlPr>
            </control>
          </mc:Choice>
        </mc:AlternateContent>
        <mc:AlternateContent xmlns:mc="http://schemas.openxmlformats.org/markup-compatibility/2006">
          <mc:Choice Requires="x14">
            <control shapeId="764937" r:id="rId39" name="Check Box 9">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64938" r:id="rId40" name="Check Box 10">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64935" r:id="rId41" name="Check Box 7">
              <controlPr defaultSize="0" autoFill="0" autoLine="0" autoPict="0">
                <anchor moveWithCells="1" sizeWithCells="1">
                  <from>
                    <xdr:col>0</xdr:col>
                    <xdr:colOff>0</xdr:colOff>
                    <xdr:row>6</xdr:row>
                    <xdr:rowOff>95250</xdr:rowOff>
                  </from>
                  <to>
                    <xdr:col>1</xdr:col>
                    <xdr:colOff>28575</xdr:colOff>
                    <xdr:row>6</xdr:row>
                    <xdr:rowOff>304800</xdr:rowOff>
                  </to>
                </anchor>
              </controlPr>
            </control>
          </mc:Choice>
        </mc:AlternateContent>
        <mc:AlternateContent xmlns:mc="http://schemas.openxmlformats.org/markup-compatibility/2006">
          <mc:Choice Requires="x14">
            <control shapeId="764936" r:id="rId42" name="Check Box 8">
              <controlPr defaultSize="0" autoFill="0" autoLine="0" autoPict="0">
                <anchor moveWithCells="1" sizeWithCells="1">
                  <from>
                    <xdr:col>1</xdr:col>
                    <xdr:colOff>38100</xdr:colOff>
                    <xdr:row>6</xdr:row>
                    <xdr:rowOff>95250</xdr:rowOff>
                  </from>
                  <to>
                    <xdr:col>2</xdr:col>
                    <xdr:colOff>66675</xdr:colOff>
                    <xdr:row>6</xdr:row>
                    <xdr:rowOff>304800</xdr:rowOff>
                  </to>
                </anchor>
              </controlPr>
            </control>
          </mc:Choice>
        </mc:AlternateContent>
        <mc:AlternateContent xmlns:mc="http://schemas.openxmlformats.org/markup-compatibility/2006">
          <mc:Choice Requires="x14">
            <control shapeId="764933" r:id="rId43" name="Check Box 5">
              <controlPr defaultSize="0" autoFill="0" autoLine="0" autoPict="0">
                <anchor moveWithCells="1" sizeWithCells="1">
                  <from>
                    <xdr:col>0</xdr:col>
                    <xdr:colOff>0</xdr:colOff>
                    <xdr:row>5</xdr:row>
                    <xdr:rowOff>38100</xdr:rowOff>
                  </from>
                  <to>
                    <xdr:col>1</xdr:col>
                    <xdr:colOff>28575</xdr:colOff>
                    <xdr:row>6</xdr:row>
                    <xdr:rowOff>0</xdr:rowOff>
                  </to>
                </anchor>
              </controlPr>
            </control>
          </mc:Choice>
        </mc:AlternateContent>
        <mc:AlternateContent xmlns:mc="http://schemas.openxmlformats.org/markup-compatibility/2006">
          <mc:Choice Requires="x14">
            <control shapeId="764934" r:id="rId44" name="Check Box 6">
              <controlPr defaultSize="0" autoFill="0" autoLine="0" autoPict="0">
                <anchor moveWithCells="1" sizeWithCells="1">
                  <from>
                    <xdr:col>1</xdr:col>
                    <xdr:colOff>38100</xdr:colOff>
                    <xdr:row>5</xdr:row>
                    <xdr:rowOff>38100</xdr:rowOff>
                  </from>
                  <to>
                    <xdr:col>2</xdr:col>
                    <xdr:colOff>66675</xdr:colOff>
                    <xdr:row>6</xdr:row>
                    <xdr:rowOff>0</xdr:rowOff>
                  </to>
                </anchor>
              </controlPr>
            </control>
          </mc:Choice>
        </mc:AlternateContent>
        <mc:AlternateContent xmlns:mc="http://schemas.openxmlformats.org/markup-compatibility/2006">
          <mc:Choice Requires="x14">
            <control shapeId="764931" r:id="rId45" name="Check Box 3">
              <controlPr defaultSize="0" autoFill="0" autoLine="0" autoPict="0">
                <anchor moveWithCells="1" sizeWithCells="1">
                  <from>
                    <xdr:col>0</xdr:col>
                    <xdr:colOff>0</xdr:colOff>
                    <xdr:row>4</xdr:row>
                    <xdr:rowOff>104775</xdr:rowOff>
                  </from>
                  <to>
                    <xdr:col>1</xdr:col>
                    <xdr:colOff>28575</xdr:colOff>
                    <xdr:row>4</xdr:row>
                    <xdr:rowOff>314325</xdr:rowOff>
                  </to>
                </anchor>
              </controlPr>
            </control>
          </mc:Choice>
        </mc:AlternateContent>
        <mc:AlternateContent xmlns:mc="http://schemas.openxmlformats.org/markup-compatibility/2006">
          <mc:Choice Requires="x14">
            <control shapeId="764932" r:id="rId46" name="Check Box 4">
              <controlPr defaultSize="0" autoFill="0" autoLine="0" autoPict="0">
                <anchor moveWithCells="1" sizeWithCells="1">
                  <from>
                    <xdr:col>1</xdr:col>
                    <xdr:colOff>38100</xdr:colOff>
                    <xdr:row>4</xdr:row>
                    <xdr:rowOff>104775</xdr:rowOff>
                  </from>
                  <to>
                    <xdr:col>2</xdr:col>
                    <xdr:colOff>66675</xdr:colOff>
                    <xdr:row>4</xdr:row>
                    <xdr:rowOff>314325</xdr:rowOff>
                  </to>
                </anchor>
              </controlPr>
            </control>
          </mc:Choice>
        </mc:AlternateContent>
        <mc:AlternateContent xmlns:mc="http://schemas.openxmlformats.org/markup-compatibility/2006">
          <mc:Choice Requires="x14">
            <control shapeId="764929" r:id="rId47" name="Check Box 1">
              <controlPr defaultSize="0" autoFill="0" autoLine="0" autoPict="0">
                <anchor moveWithCells="1" sizeWithCells="1">
                  <from>
                    <xdr:col>0</xdr:col>
                    <xdr:colOff>0</xdr:colOff>
                    <xdr:row>8</xdr:row>
                    <xdr:rowOff>28575</xdr:rowOff>
                  </from>
                  <to>
                    <xdr:col>1</xdr:col>
                    <xdr:colOff>28575</xdr:colOff>
                    <xdr:row>8</xdr:row>
                    <xdr:rowOff>238125</xdr:rowOff>
                  </to>
                </anchor>
              </controlPr>
            </control>
          </mc:Choice>
        </mc:AlternateContent>
        <mc:AlternateContent xmlns:mc="http://schemas.openxmlformats.org/markup-compatibility/2006">
          <mc:Choice Requires="x14">
            <control shapeId="764930" r:id="rId48" name="Check Box 2">
              <controlPr defaultSize="0" autoFill="0" autoLine="0" autoPict="0">
                <anchor moveWithCells="1" sizeWithCells="1">
                  <from>
                    <xdr:col>1</xdr:col>
                    <xdr:colOff>38100</xdr:colOff>
                    <xdr:row>8</xdr:row>
                    <xdr:rowOff>28575</xdr:rowOff>
                  </from>
                  <to>
                    <xdr:col>2</xdr:col>
                    <xdr:colOff>66675</xdr:colOff>
                    <xdr:row>8</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69C3-CE3D-472E-98E9-A63607C2AAAE}">
  <sheetPr transitionEvaluation="1">
    <pageSetUpPr fitToPage="1"/>
  </sheetPr>
  <dimension ref="A1:AQ69"/>
  <sheetViews>
    <sheetView zoomScaleNormal="100" workbookViewId="0">
      <selection activeCell="S6" sqref="S6:U6"/>
    </sheetView>
  </sheetViews>
  <sheetFormatPr defaultColWidth="3.125" defaultRowHeight="13.5"/>
  <cols>
    <col min="1" max="3" width="2.875" style="24" customWidth="1"/>
    <col min="4" max="8" width="3.125" style="24" customWidth="1"/>
    <col min="9" max="9" width="3.625" style="24" customWidth="1"/>
    <col min="10" max="10" width="4.625" style="24" customWidth="1"/>
    <col min="11" max="11" width="2.125" style="64" customWidth="1"/>
    <col min="12" max="14" width="3.375" style="3" customWidth="1"/>
    <col min="15" max="15" width="3.625" style="3" customWidth="1"/>
    <col min="16" max="16" width="2.625" style="3" customWidth="1"/>
    <col min="17" max="18" width="3.625" style="3" customWidth="1"/>
    <col min="19" max="20" width="3.125" style="3" customWidth="1"/>
    <col min="21" max="21" width="3.25" style="3" customWidth="1"/>
    <col min="22" max="22" width="3.125" style="3" customWidth="1"/>
    <col min="23" max="23" width="5.375" style="3" customWidth="1"/>
    <col min="24" max="24" width="4.125" style="25" customWidth="1"/>
    <col min="25" max="25" width="4.875" style="61" customWidth="1"/>
    <col min="26" max="26" width="3.125" style="61" customWidth="1"/>
    <col min="27" max="27" width="2.625" style="3" customWidth="1"/>
    <col min="28" max="28" width="4" style="3" customWidth="1"/>
    <col min="29" max="29" width="3.125" style="3" customWidth="1"/>
    <col min="30" max="30" width="5.25" style="3" customWidth="1"/>
    <col min="31" max="32" width="2.375" style="3" customWidth="1"/>
    <col min="33" max="35" width="3.125" style="24"/>
    <col min="36" max="38" width="0" style="24" hidden="1" customWidth="1"/>
    <col min="39" max="39" width="8.75" style="24" hidden="1" customWidth="1"/>
    <col min="40" max="40" width="0" style="24" hidden="1" customWidth="1"/>
    <col min="41" max="16384" width="3.125" style="24"/>
  </cols>
  <sheetData>
    <row r="1" spans="1:43" ht="18" customHeight="1">
      <c r="A1" s="1" t="s">
        <v>121</v>
      </c>
      <c r="B1" s="1"/>
      <c r="C1" s="1"/>
      <c r="D1" s="3"/>
      <c r="E1" s="60"/>
      <c r="F1" s="60"/>
      <c r="G1" s="60"/>
      <c r="H1" s="60"/>
      <c r="I1" s="60"/>
      <c r="J1" s="60"/>
      <c r="K1" s="60"/>
      <c r="L1" s="60"/>
      <c r="M1" s="60"/>
      <c r="N1" s="60"/>
      <c r="O1" s="60"/>
      <c r="P1" s="60"/>
      <c r="Q1" s="60"/>
      <c r="R1" s="60"/>
      <c r="S1" s="60"/>
      <c r="T1" s="60"/>
      <c r="U1" s="60"/>
      <c r="V1" s="60"/>
      <c r="W1" s="60"/>
      <c r="X1" s="60"/>
      <c r="Y1" s="60"/>
      <c r="Z1" s="60"/>
      <c r="AA1" s="451"/>
      <c r="AB1" s="452"/>
      <c r="AC1" s="452"/>
      <c r="AD1" s="452"/>
      <c r="AE1" s="452"/>
      <c r="AF1" s="453"/>
    </row>
    <row r="2" spans="1:43" ht="15.75" customHeight="1">
      <c r="A2" s="1"/>
      <c r="B2" s="1"/>
      <c r="C2" s="1"/>
      <c r="D2" s="3"/>
      <c r="E2" s="3"/>
      <c r="F2" s="3"/>
      <c r="G2" s="3"/>
      <c r="H2" s="3"/>
      <c r="I2" s="3"/>
      <c r="J2" s="3"/>
      <c r="K2" s="43"/>
      <c r="AA2" s="454"/>
      <c r="AB2" s="455"/>
      <c r="AC2" s="455"/>
      <c r="AD2" s="455"/>
      <c r="AE2" s="455"/>
      <c r="AF2" s="456"/>
    </row>
    <row r="3" spans="1:43" ht="15.95" customHeight="1">
      <c r="A3" s="3"/>
      <c r="B3" s="26" t="s">
        <v>255</v>
      </c>
      <c r="C3" s="2" t="s">
        <v>510</v>
      </c>
      <c r="D3" s="26"/>
      <c r="E3" s="26"/>
      <c r="F3" s="26"/>
      <c r="G3" s="26"/>
      <c r="H3" s="26"/>
      <c r="I3" s="26"/>
      <c r="J3" s="26"/>
      <c r="K3" s="43"/>
    </row>
    <row r="4" spans="1:43" ht="15.95" customHeight="1">
      <c r="A4" s="3"/>
      <c r="B4" s="8"/>
      <c r="C4" s="59" t="s">
        <v>540</v>
      </c>
      <c r="D4" s="59"/>
      <c r="E4" s="59"/>
      <c r="F4" s="59"/>
      <c r="G4" s="59"/>
      <c r="H4" s="59"/>
      <c r="I4" s="59"/>
      <c r="J4" s="59"/>
      <c r="K4" s="62"/>
      <c r="L4" s="59"/>
      <c r="M4" s="59"/>
      <c r="N4" s="59"/>
      <c r="O4" s="59"/>
      <c r="P4" s="59"/>
      <c r="Q4" s="59"/>
      <c r="R4" s="59"/>
      <c r="S4" s="59"/>
      <c r="T4" s="59"/>
      <c r="U4" s="59"/>
      <c r="V4" s="59"/>
      <c r="W4" s="59"/>
      <c r="X4" s="59"/>
      <c r="Y4" s="63"/>
      <c r="Z4" s="63"/>
      <c r="AA4" s="63"/>
      <c r="AB4" s="63"/>
      <c r="AC4" s="63"/>
      <c r="AD4" s="63"/>
      <c r="AE4" s="63"/>
    </row>
    <row r="5" spans="1:43" ht="12.75" customHeight="1">
      <c r="C5" s="8"/>
    </row>
    <row r="6" spans="1:43" s="3" customFormat="1" ht="15.95" customHeight="1">
      <c r="A6" s="457" t="s">
        <v>132</v>
      </c>
      <c r="B6" s="458"/>
      <c r="C6" s="458"/>
      <c r="D6" s="458"/>
      <c r="E6" s="458"/>
      <c r="F6" s="458"/>
      <c r="G6" s="458"/>
      <c r="H6" s="458"/>
      <c r="I6" s="458"/>
      <c r="J6" s="458"/>
      <c r="K6" s="458"/>
      <c r="L6" s="458"/>
      <c r="M6" s="458"/>
      <c r="N6" s="458"/>
      <c r="O6" s="458"/>
      <c r="P6" s="458"/>
      <c r="Q6" s="458"/>
      <c r="R6" s="458"/>
      <c r="S6" s="459"/>
      <c r="T6" s="459"/>
      <c r="U6" s="459"/>
      <c r="V6" s="65" t="s">
        <v>126</v>
      </c>
      <c r="W6" s="343"/>
      <c r="X6" s="65" t="s">
        <v>127</v>
      </c>
      <c r="Y6" s="65" t="s">
        <v>247</v>
      </c>
      <c r="Z6" s="459"/>
      <c r="AA6" s="459"/>
      <c r="AB6" s="459"/>
      <c r="AC6" s="65" t="s">
        <v>126</v>
      </c>
      <c r="AD6" s="343"/>
      <c r="AE6" s="458" t="s">
        <v>248</v>
      </c>
      <c r="AF6" s="458"/>
    </row>
    <row r="7" spans="1:43" ht="6" customHeight="1">
      <c r="C7" s="8"/>
    </row>
    <row r="8" spans="1:43" ht="27" customHeight="1" thickBot="1">
      <c r="A8" s="460" t="s">
        <v>13</v>
      </c>
      <c r="B8" s="461"/>
      <c r="C8" s="461"/>
      <c r="D8" s="461"/>
      <c r="E8" s="461"/>
      <c r="F8" s="461"/>
      <c r="G8" s="461"/>
      <c r="H8" s="461"/>
      <c r="I8" s="462"/>
      <c r="J8" s="463" t="s">
        <v>14</v>
      </c>
      <c r="K8" s="464"/>
      <c r="L8" s="460" t="s">
        <v>118</v>
      </c>
      <c r="M8" s="461"/>
      <c r="N8" s="461"/>
      <c r="O8" s="461"/>
      <c r="P8" s="462"/>
      <c r="Q8" s="465" t="s">
        <v>119</v>
      </c>
      <c r="R8" s="466"/>
      <c r="S8" s="466"/>
      <c r="T8" s="466"/>
      <c r="U8" s="467"/>
      <c r="V8" s="460" t="s">
        <v>128</v>
      </c>
      <c r="W8" s="461"/>
      <c r="X8" s="462"/>
      <c r="Y8" s="468" t="s">
        <v>482</v>
      </c>
      <c r="Z8" s="469"/>
      <c r="AA8" s="465" t="s">
        <v>484</v>
      </c>
      <c r="AB8" s="466"/>
      <c r="AC8" s="466"/>
      <c r="AD8" s="466"/>
      <c r="AE8" s="466"/>
      <c r="AF8" s="467"/>
      <c r="AM8"/>
      <c r="AN8"/>
      <c r="AO8"/>
      <c r="AP8"/>
      <c r="AQ8"/>
    </row>
    <row r="9" spans="1:43" ht="12" customHeight="1" thickTop="1">
      <c r="A9" s="470" t="s">
        <v>65</v>
      </c>
      <c r="B9" s="653" t="s">
        <v>15</v>
      </c>
      <c r="C9" s="511" t="s">
        <v>120</v>
      </c>
      <c r="D9" s="505" t="s">
        <v>371</v>
      </c>
      <c r="E9" s="506"/>
      <c r="F9" s="506"/>
      <c r="G9" s="506"/>
      <c r="H9" s="506"/>
      <c r="I9" s="507"/>
      <c r="J9" s="607"/>
      <c r="K9" s="555" t="s">
        <v>34</v>
      </c>
      <c r="L9" s="550"/>
      <c r="M9" s="551"/>
      <c r="N9" s="551"/>
      <c r="O9" s="551"/>
      <c r="P9" s="555" t="s">
        <v>405</v>
      </c>
      <c r="Q9" s="550"/>
      <c r="R9" s="551"/>
      <c r="S9" s="551"/>
      <c r="T9" s="551"/>
      <c r="U9" s="552" t="s">
        <v>134</v>
      </c>
      <c r="V9" s="608" t="str">
        <f>IF(Q9=0,"",ROUND(L9/Q9,2))</f>
        <v/>
      </c>
      <c r="W9" s="609"/>
      <c r="X9" s="555" t="s">
        <v>17</v>
      </c>
      <c r="Y9" s="398">
        <f>AM11</f>
        <v>2.62</v>
      </c>
      <c r="Z9" s="399" t="s">
        <v>434</v>
      </c>
      <c r="AA9" s="557" t="str">
        <f>IF(COUNT(Q9)=0,"",ROUND(Q9*Y9,0))</f>
        <v/>
      </c>
      <c r="AB9" s="558"/>
      <c r="AC9" s="558"/>
      <c r="AD9" s="558"/>
      <c r="AE9" s="528" t="s">
        <v>135</v>
      </c>
      <c r="AF9" s="529"/>
      <c r="AI9" s="61"/>
      <c r="AJ9" s="3"/>
      <c r="AK9"/>
      <c r="AL9"/>
    </row>
    <row r="10" spans="1:43" ht="12" customHeight="1">
      <c r="A10" s="471"/>
      <c r="B10" s="654"/>
      <c r="C10" s="512"/>
      <c r="D10" s="508"/>
      <c r="E10" s="509"/>
      <c r="F10" s="509"/>
      <c r="G10" s="509"/>
      <c r="H10" s="509"/>
      <c r="I10" s="510"/>
      <c r="J10" s="542"/>
      <c r="K10" s="498"/>
      <c r="L10" s="543"/>
      <c r="M10" s="544"/>
      <c r="N10" s="544"/>
      <c r="O10" s="544"/>
      <c r="P10" s="498"/>
      <c r="Q10" s="492"/>
      <c r="R10" s="493"/>
      <c r="S10" s="493"/>
      <c r="T10" s="493"/>
      <c r="U10" s="498"/>
      <c r="V10" s="610"/>
      <c r="W10" s="611"/>
      <c r="X10" s="498"/>
      <c r="Y10" s="499" t="s">
        <v>534</v>
      </c>
      <c r="Z10" s="500"/>
      <c r="AA10" s="632"/>
      <c r="AB10" s="633"/>
      <c r="AC10" s="633"/>
      <c r="AD10" s="633"/>
      <c r="AE10" s="504"/>
      <c r="AF10" s="498"/>
      <c r="AI10" s="61"/>
      <c r="AJ10" s="3"/>
      <c r="AK10" s="370" t="s">
        <v>495</v>
      </c>
      <c r="AL10" s="371"/>
      <c r="AM10" s="372"/>
    </row>
    <row r="11" spans="1:43" ht="12" customHeight="1">
      <c r="A11" s="471"/>
      <c r="B11" s="654"/>
      <c r="C11" s="512"/>
      <c r="D11" s="514" t="s">
        <v>372</v>
      </c>
      <c r="E11" s="515"/>
      <c r="F11" s="515"/>
      <c r="G11" s="515"/>
      <c r="H11" s="515"/>
      <c r="I11" s="516"/>
      <c r="J11" s="520"/>
      <c r="K11" s="473" t="s">
        <v>34</v>
      </c>
      <c r="L11" s="490"/>
      <c r="M11" s="491"/>
      <c r="N11" s="491"/>
      <c r="O11" s="491"/>
      <c r="P11" s="473" t="s">
        <v>405</v>
      </c>
      <c r="Q11" s="490"/>
      <c r="R11" s="491"/>
      <c r="S11" s="491"/>
      <c r="T11" s="491"/>
      <c r="U11" s="503" t="s">
        <v>134</v>
      </c>
      <c r="V11" s="494" t="str">
        <f t="shared" ref="V11:V27" si="0">IF(Q11=0,"",ROUND(L11/Q11,2))</f>
        <v/>
      </c>
      <c r="W11" s="495"/>
      <c r="X11" s="473" t="s">
        <v>17</v>
      </c>
      <c r="Y11" s="400">
        <f>AM11</f>
        <v>2.62</v>
      </c>
      <c r="Z11" s="379" t="s">
        <v>434</v>
      </c>
      <c r="AA11" s="477" t="str">
        <f>IF(COUNT(Q11)=0,"",ROUND(Q11*Y11,0))</f>
        <v/>
      </c>
      <c r="AB11" s="478"/>
      <c r="AC11" s="478"/>
      <c r="AD11" s="478"/>
      <c r="AE11" s="481" t="s">
        <v>135</v>
      </c>
      <c r="AF11" s="482"/>
      <c r="AI11" s="61"/>
      <c r="AJ11" s="3"/>
      <c r="AK11" s="373" t="s">
        <v>428</v>
      </c>
      <c r="AL11" s="374"/>
      <c r="AM11" s="375">
        <v>2.62</v>
      </c>
    </row>
    <row r="12" spans="1:43" ht="12" customHeight="1">
      <c r="A12" s="471"/>
      <c r="B12" s="654"/>
      <c r="C12" s="512"/>
      <c r="D12" s="508"/>
      <c r="E12" s="509"/>
      <c r="F12" s="509"/>
      <c r="G12" s="509"/>
      <c r="H12" s="509"/>
      <c r="I12" s="510"/>
      <c r="J12" s="542"/>
      <c r="K12" s="498"/>
      <c r="L12" s="543"/>
      <c r="M12" s="544"/>
      <c r="N12" s="544"/>
      <c r="O12" s="544"/>
      <c r="P12" s="498"/>
      <c r="Q12" s="492"/>
      <c r="R12" s="493"/>
      <c r="S12" s="493"/>
      <c r="T12" s="493"/>
      <c r="U12" s="498"/>
      <c r="V12" s="496"/>
      <c r="W12" s="497"/>
      <c r="X12" s="498"/>
      <c r="Y12" s="499" t="s">
        <v>534</v>
      </c>
      <c r="Z12" s="500"/>
      <c r="AA12" s="501"/>
      <c r="AB12" s="502"/>
      <c r="AC12" s="502"/>
      <c r="AD12" s="502"/>
      <c r="AE12" s="504"/>
      <c r="AF12" s="498"/>
      <c r="AI12" s="61"/>
      <c r="AJ12" s="3"/>
      <c r="AK12" s="373" t="s">
        <v>496</v>
      </c>
      <c r="AL12" s="374"/>
      <c r="AM12" s="375">
        <v>1.96</v>
      </c>
    </row>
    <row r="13" spans="1:43" ht="12" customHeight="1">
      <c r="A13" s="471"/>
      <c r="B13" s="654"/>
      <c r="C13" s="512"/>
      <c r="D13" s="514" t="s">
        <v>373</v>
      </c>
      <c r="E13" s="515"/>
      <c r="F13" s="515"/>
      <c r="G13" s="515"/>
      <c r="H13" s="515"/>
      <c r="I13" s="516"/>
      <c r="J13" s="520"/>
      <c r="K13" s="473" t="s">
        <v>34</v>
      </c>
      <c r="L13" s="490"/>
      <c r="M13" s="491"/>
      <c r="N13" s="491"/>
      <c r="O13" s="491"/>
      <c r="P13" s="473" t="s">
        <v>405</v>
      </c>
      <c r="Q13" s="490"/>
      <c r="R13" s="491"/>
      <c r="S13" s="491"/>
      <c r="T13" s="491"/>
      <c r="U13" s="503" t="s">
        <v>134</v>
      </c>
      <c r="V13" s="494" t="str">
        <f t="shared" si="0"/>
        <v/>
      </c>
      <c r="W13" s="495"/>
      <c r="X13" s="473" t="s">
        <v>17</v>
      </c>
      <c r="Y13" s="400">
        <f>AM11</f>
        <v>2.62</v>
      </c>
      <c r="Z13" s="379" t="s">
        <v>434</v>
      </c>
      <c r="AA13" s="477" t="str">
        <f>IF(COUNT(Q13)=0,"",ROUND(Q13*Y13,0))</f>
        <v/>
      </c>
      <c r="AB13" s="478"/>
      <c r="AC13" s="478"/>
      <c r="AD13" s="478"/>
      <c r="AE13" s="481" t="s">
        <v>135</v>
      </c>
      <c r="AF13" s="482"/>
      <c r="AI13" s="61"/>
      <c r="AJ13" s="3"/>
      <c r="AK13" s="373" t="s">
        <v>433</v>
      </c>
      <c r="AL13" s="374"/>
      <c r="AM13" s="376">
        <v>0</v>
      </c>
    </row>
    <row r="14" spans="1:43" ht="12" customHeight="1">
      <c r="A14" s="471"/>
      <c r="B14" s="654"/>
      <c r="C14" s="512"/>
      <c r="D14" s="508"/>
      <c r="E14" s="509"/>
      <c r="F14" s="509"/>
      <c r="G14" s="509"/>
      <c r="H14" s="509"/>
      <c r="I14" s="510"/>
      <c r="J14" s="542"/>
      <c r="K14" s="498"/>
      <c r="L14" s="543"/>
      <c r="M14" s="544"/>
      <c r="N14" s="544"/>
      <c r="O14" s="544"/>
      <c r="P14" s="498"/>
      <c r="Q14" s="492"/>
      <c r="R14" s="493"/>
      <c r="S14" s="493"/>
      <c r="T14" s="493"/>
      <c r="U14" s="498"/>
      <c r="V14" s="496"/>
      <c r="W14" s="497"/>
      <c r="X14" s="498"/>
      <c r="Y14" s="499" t="s">
        <v>534</v>
      </c>
      <c r="Z14" s="500"/>
      <c r="AA14" s="501"/>
      <c r="AB14" s="502"/>
      <c r="AC14" s="502"/>
      <c r="AD14" s="502"/>
      <c r="AE14" s="504"/>
      <c r="AF14" s="498"/>
      <c r="AI14" s="61"/>
      <c r="AJ14" s="3"/>
      <c r="AK14" s="373" t="s">
        <v>497</v>
      </c>
      <c r="AL14" s="374"/>
      <c r="AM14" s="377">
        <v>0.438</v>
      </c>
    </row>
    <row r="15" spans="1:43" ht="12" customHeight="1">
      <c r="A15" s="471"/>
      <c r="B15" s="654"/>
      <c r="C15" s="512"/>
      <c r="D15" s="514" t="s">
        <v>374</v>
      </c>
      <c r="E15" s="515"/>
      <c r="F15" s="515"/>
      <c r="G15" s="515"/>
      <c r="H15" s="515"/>
      <c r="I15" s="516"/>
      <c r="J15" s="520"/>
      <c r="K15" s="473" t="s">
        <v>34</v>
      </c>
      <c r="L15" s="490"/>
      <c r="M15" s="491"/>
      <c r="N15" s="491"/>
      <c r="O15" s="491"/>
      <c r="P15" s="473" t="s">
        <v>405</v>
      </c>
      <c r="Q15" s="490"/>
      <c r="R15" s="491"/>
      <c r="S15" s="491"/>
      <c r="T15" s="491"/>
      <c r="U15" s="503" t="s">
        <v>134</v>
      </c>
      <c r="V15" s="494" t="str">
        <f t="shared" si="0"/>
        <v/>
      </c>
      <c r="W15" s="495"/>
      <c r="X15" s="473" t="s">
        <v>17</v>
      </c>
      <c r="Y15" s="400">
        <f>AM11</f>
        <v>2.62</v>
      </c>
      <c r="Z15" s="379" t="s">
        <v>434</v>
      </c>
      <c r="AA15" s="477" t="str">
        <f>IF(COUNT(Q15)=0,"",ROUND(Q15*Y15,0))</f>
        <v/>
      </c>
      <c r="AB15" s="478"/>
      <c r="AC15" s="478"/>
      <c r="AD15" s="478"/>
      <c r="AE15" s="481" t="s">
        <v>136</v>
      </c>
      <c r="AF15" s="482"/>
      <c r="AI15" s="61"/>
      <c r="AJ15" s="3"/>
      <c r="AK15" s="373" t="s">
        <v>430</v>
      </c>
      <c r="AL15" s="378"/>
      <c r="AM15" s="375">
        <v>2.29</v>
      </c>
    </row>
    <row r="16" spans="1:43" ht="12" customHeight="1">
      <c r="A16" s="471"/>
      <c r="B16" s="654"/>
      <c r="C16" s="512"/>
      <c r="D16" s="508"/>
      <c r="E16" s="509"/>
      <c r="F16" s="509"/>
      <c r="G16" s="509"/>
      <c r="H16" s="509"/>
      <c r="I16" s="510"/>
      <c r="J16" s="542"/>
      <c r="K16" s="498"/>
      <c r="L16" s="543"/>
      <c r="M16" s="544"/>
      <c r="N16" s="544"/>
      <c r="O16" s="544"/>
      <c r="P16" s="498"/>
      <c r="Q16" s="492"/>
      <c r="R16" s="493"/>
      <c r="S16" s="493"/>
      <c r="T16" s="493"/>
      <c r="U16" s="498"/>
      <c r="V16" s="496"/>
      <c r="W16" s="497"/>
      <c r="X16" s="498"/>
      <c r="Y16" s="499" t="s">
        <v>534</v>
      </c>
      <c r="Z16" s="500"/>
      <c r="AA16" s="501"/>
      <c r="AB16" s="502"/>
      <c r="AC16" s="502"/>
      <c r="AD16" s="502"/>
      <c r="AE16" s="504"/>
      <c r="AF16" s="498"/>
      <c r="AI16" s="61"/>
      <c r="AJ16" s="3"/>
      <c r="AK16" s="373" t="s">
        <v>498</v>
      </c>
      <c r="AL16" s="378"/>
      <c r="AM16" s="375">
        <v>1.58</v>
      </c>
    </row>
    <row r="17" spans="1:42" ht="12" customHeight="1">
      <c r="A17" s="471"/>
      <c r="B17" s="654"/>
      <c r="C17" s="512"/>
      <c r="D17" s="514" t="s">
        <v>375</v>
      </c>
      <c r="E17" s="515"/>
      <c r="F17" s="515"/>
      <c r="G17" s="515"/>
      <c r="H17" s="515"/>
      <c r="I17" s="516"/>
      <c r="J17" s="520"/>
      <c r="K17" s="473" t="s">
        <v>34</v>
      </c>
      <c r="L17" s="490"/>
      <c r="M17" s="491"/>
      <c r="N17" s="491"/>
      <c r="O17" s="491"/>
      <c r="P17" s="473" t="s">
        <v>405</v>
      </c>
      <c r="Q17" s="490"/>
      <c r="R17" s="491"/>
      <c r="S17" s="491"/>
      <c r="T17" s="491"/>
      <c r="U17" s="503" t="s">
        <v>134</v>
      </c>
      <c r="V17" s="494" t="str">
        <f t="shared" si="0"/>
        <v/>
      </c>
      <c r="W17" s="495"/>
      <c r="X17" s="473" t="s">
        <v>17</v>
      </c>
      <c r="Y17" s="400">
        <f>AM11</f>
        <v>2.62</v>
      </c>
      <c r="Z17" s="379" t="s">
        <v>434</v>
      </c>
      <c r="AA17" s="477" t="str">
        <f>IF(COUNT(Q17)=0,"",ROUND(Q17*Y17,0))</f>
        <v/>
      </c>
      <c r="AB17" s="478"/>
      <c r="AC17" s="478"/>
      <c r="AD17" s="478"/>
      <c r="AE17" s="481" t="s">
        <v>136</v>
      </c>
      <c r="AF17" s="482"/>
      <c r="AI17" s="61"/>
      <c r="AJ17" s="3"/>
    </row>
    <row r="18" spans="1:42" ht="12" customHeight="1">
      <c r="A18" s="471"/>
      <c r="B18" s="654"/>
      <c r="C18" s="512"/>
      <c r="D18" s="508"/>
      <c r="E18" s="509"/>
      <c r="F18" s="509"/>
      <c r="G18" s="509"/>
      <c r="H18" s="509"/>
      <c r="I18" s="510"/>
      <c r="J18" s="542"/>
      <c r="K18" s="498"/>
      <c r="L18" s="543"/>
      <c r="M18" s="544"/>
      <c r="N18" s="544"/>
      <c r="O18" s="544"/>
      <c r="P18" s="498"/>
      <c r="Q18" s="492"/>
      <c r="R18" s="493"/>
      <c r="S18" s="493"/>
      <c r="T18" s="493"/>
      <c r="U18" s="498"/>
      <c r="V18" s="496"/>
      <c r="W18" s="497"/>
      <c r="X18" s="498"/>
      <c r="Y18" s="499" t="s">
        <v>534</v>
      </c>
      <c r="Z18" s="500"/>
      <c r="AA18" s="501"/>
      <c r="AB18" s="502"/>
      <c r="AC18" s="502"/>
      <c r="AD18" s="502"/>
      <c r="AE18" s="504"/>
      <c r="AF18" s="498"/>
      <c r="AI18" s="61"/>
      <c r="AJ18" s="3"/>
    </row>
    <row r="19" spans="1:42" ht="12" customHeight="1">
      <c r="A19" s="471"/>
      <c r="B19" s="654"/>
      <c r="C19" s="512"/>
      <c r="D19" s="514" t="s">
        <v>376</v>
      </c>
      <c r="E19" s="515"/>
      <c r="F19" s="515"/>
      <c r="G19" s="515"/>
      <c r="H19" s="515"/>
      <c r="I19" s="516"/>
      <c r="J19" s="520"/>
      <c r="K19" s="473" t="s">
        <v>34</v>
      </c>
      <c r="L19" s="490"/>
      <c r="M19" s="491"/>
      <c r="N19" s="491"/>
      <c r="O19" s="491"/>
      <c r="P19" s="473" t="s">
        <v>405</v>
      </c>
      <c r="Q19" s="490"/>
      <c r="R19" s="491"/>
      <c r="S19" s="491"/>
      <c r="T19" s="491"/>
      <c r="U19" s="503" t="s">
        <v>134</v>
      </c>
      <c r="V19" s="494" t="str">
        <f t="shared" si="0"/>
        <v/>
      </c>
      <c r="W19" s="495"/>
      <c r="X19" s="473" t="s">
        <v>17</v>
      </c>
      <c r="Y19" s="400">
        <f>AM11</f>
        <v>2.62</v>
      </c>
      <c r="Z19" s="379" t="s">
        <v>434</v>
      </c>
      <c r="AA19" s="477" t="str">
        <f>IF(COUNT(Q19)=0,"",ROUND(Q19*Y19,0))</f>
        <v/>
      </c>
      <c r="AB19" s="478"/>
      <c r="AC19" s="478"/>
      <c r="AD19" s="478"/>
      <c r="AE19" s="481" t="s">
        <v>136</v>
      </c>
      <c r="AF19" s="482"/>
      <c r="AI19" s="61"/>
      <c r="AJ19" s="3"/>
    </row>
    <row r="20" spans="1:42" ht="12" customHeight="1">
      <c r="A20" s="471"/>
      <c r="B20" s="654"/>
      <c r="C20" s="512"/>
      <c r="D20" s="508"/>
      <c r="E20" s="509"/>
      <c r="F20" s="509"/>
      <c r="G20" s="509"/>
      <c r="H20" s="509"/>
      <c r="I20" s="510"/>
      <c r="J20" s="542"/>
      <c r="K20" s="498"/>
      <c r="L20" s="543"/>
      <c r="M20" s="544"/>
      <c r="N20" s="544"/>
      <c r="O20" s="544"/>
      <c r="P20" s="498"/>
      <c r="Q20" s="492"/>
      <c r="R20" s="493"/>
      <c r="S20" s="493"/>
      <c r="T20" s="493"/>
      <c r="U20" s="498"/>
      <c r="V20" s="496"/>
      <c r="W20" s="497"/>
      <c r="X20" s="498"/>
      <c r="Y20" s="499" t="s">
        <v>534</v>
      </c>
      <c r="Z20" s="500"/>
      <c r="AA20" s="501"/>
      <c r="AB20" s="502"/>
      <c r="AC20" s="502"/>
      <c r="AD20" s="502"/>
      <c r="AE20" s="504"/>
      <c r="AF20" s="498"/>
      <c r="AI20" s="61"/>
      <c r="AJ20" s="3"/>
    </row>
    <row r="21" spans="1:42" ht="12" customHeight="1">
      <c r="A21" s="471"/>
      <c r="B21" s="654"/>
      <c r="C21" s="512"/>
      <c r="D21" s="514" t="s">
        <v>377</v>
      </c>
      <c r="E21" s="515"/>
      <c r="F21" s="515"/>
      <c r="G21" s="515"/>
      <c r="H21" s="515"/>
      <c r="I21" s="516"/>
      <c r="J21" s="520"/>
      <c r="K21" s="473" t="s">
        <v>34</v>
      </c>
      <c r="L21" s="490"/>
      <c r="M21" s="491"/>
      <c r="N21" s="491"/>
      <c r="O21" s="491"/>
      <c r="P21" s="473" t="s">
        <v>405</v>
      </c>
      <c r="Q21" s="490"/>
      <c r="R21" s="491"/>
      <c r="S21" s="491"/>
      <c r="T21" s="491"/>
      <c r="U21" s="503" t="s">
        <v>134</v>
      </c>
      <c r="V21" s="494" t="str">
        <f t="shared" si="0"/>
        <v/>
      </c>
      <c r="W21" s="495"/>
      <c r="X21" s="473" t="s">
        <v>17</v>
      </c>
      <c r="Y21" s="400">
        <f>AM11</f>
        <v>2.62</v>
      </c>
      <c r="Z21" s="379" t="s">
        <v>434</v>
      </c>
      <c r="AA21" s="477" t="str">
        <f>IF(COUNT(Q21)=0,"",ROUND(Q21*Y21,0))</f>
        <v/>
      </c>
      <c r="AB21" s="478"/>
      <c r="AC21" s="478"/>
      <c r="AD21" s="478"/>
      <c r="AE21" s="481" t="s">
        <v>136</v>
      </c>
      <c r="AF21" s="482"/>
    </row>
    <row r="22" spans="1:42" ht="12" customHeight="1">
      <c r="A22" s="471"/>
      <c r="B22" s="654"/>
      <c r="C22" s="512"/>
      <c r="D22" s="508"/>
      <c r="E22" s="509"/>
      <c r="F22" s="509"/>
      <c r="G22" s="509"/>
      <c r="H22" s="509"/>
      <c r="I22" s="510"/>
      <c r="J22" s="542"/>
      <c r="K22" s="498"/>
      <c r="L22" s="543"/>
      <c r="M22" s="544"/>
      <c r="N22" s="544"/>
      <c r="O22" s="544"/>
      <c r="P22" s="498"/>
      <c r="Q22" s="492"/>
      <c r="R22" s="493"/>
      <c r="S22" s="493"/>
      <c r="T22" s="493"/>
      <c r="U22" s="498"/>
      <c r="V22" s="496"/>
      <c r="W22" s="497"/>
      <c r="X22" s="498"/>
      <c r="Y22" s="499" t="s">
        <v>534</v>
      </c>
      <c r="Z22" s="500"/>
      <c r="AA22" s="501"/>
      <c r="AB22" s="502"/>
      <c r="AC22" s="502"/>
      <c r="AD22" s="502"/>
      <c r="AE22" s="504"/>
      <c r="AF22" s="498"/>
    </row>
    <row r="23" spans="1:42" ht="12" customHeight="1">
      <c r="A23" s="471"/>
      <c r="B23" s="654"/>
      <c r="C23" s="512"/>
      <c r="D23" s="514" t="s">
        <v>378</v>
      </c>
      <c r="E23" s="515"/>
      <c r="F23" s="515"/>
      <c r="G23" s="515"/>
      <c r="H23" s="515"/>
      <c r="I23" s="516"/>
      <c r="J23" s="520"/>
      <c r="K23" s="473" t="s">
        <v>34</v>
      </c>
      <c r="L23" s="490"/>
      <c r="M23" s="491"/>
      <c r="N23" s="491"/>
      <c r="O23" s="491"/>
      <c r="P23" s="473" t="s">
        <v>405</v>
      </c>
      <c r="Q23" s="490"/>
      <c r="R23" s="491"/>
      <c r="S23" s="491"/>
      <c r="T23" s="491"/>
      <c r="U23" s="503" t="s">
        <v>134</v>
      </c>
      <c r="V23" s="494" t="str">
        <f t="shared" si="0"/>
        <v/>
      </c>
      <c r="W23" s="495"/>
      <c r="X23" s="473" t="s">
        <v>17</v>
      </c>
      <c r="Y23" s="400">
        <f>AM11</f>
        <v>2.62</v>
      </c>
      <c r="Z23" s="379" t="s">
        <v>434</v>
      </c>
      <c r="AA23" s="477" t="str">
        <f>IF(COUNT(Q23)=0,"",ROUND(Q23*Y23,0))</f>
        <v/>
      </c>
      <c r="AB23" s="478"/>
      <c r="AC23" s="478"/>
      <c r="AD23" s="478"/>
      <c r="AE23" s="481" t="s">
        <v>136</v>
      </c>
      <c r="AF23" s="482"/>
    </row>
    <row r="24" spans="1:42" ht="12" customHeight="1">
      <c r="A24" s="471"/>
      <c r="B24" s="654"/>
      <c r="C24" s="512"/>
      <c r="D24" s="508"/>
      <c r="E24" s="509"/>
      <c r="F24" s="509"/>
      <c r="G24" s="509"/>
      <c r="H24" s="509"/>
      <c r="I24" s="510"/>
      <c r="J24" s="542"/>
      <c r="K24" s="498"/>
      <c r="L24" s="543"/>
      <c r="M24" s="544"/>
      <c r="N24" s="544"/>
      <c r="O24" s="544"/>
      <c r="P24" s="498"/>
      <c r="Q24" s="492"/>
      <c r="R24" s="493"/>
      <c r="S24" s="493"/>
      <c r="T24" s="493"/>
      <c r="U24" s="498"/>
      <c r="V24" s="496"/>
      <c r="W24" s="497"/>
      <c r="X24" s="498"/>
      <c r="Y24" s="499" t="s">
        <v>534</v>
      </c>
      <c r="Z24" s="500"/>
      <c r="AA24" s="501"/>
      <c r="AB24" s="502"/>
      <c r="AC24" s="502"/>
      <c r="AD24" s="502"/>
      <c r="AE24" s="504"/>
      <c r="AF24" s="498"/>
      <c r="AP24" s="341"/>
    </row>
    <row r="25" spans="1:42" ht="12" customHeight="1">
      <c r="A25" s="471"/>
      <c r="B25" s="654"/>
      <c r="C25" s="512"/>
      <c r="D25" s="514" t="s">
        <v>379</v>
      </c>
      <c r="E25" s="515"/>
      <c r="F25" s="515"/>
      <c r="G25" s="515"/>
      <c r="H25" s="515"/>
      <c r="I25" s="516"/>
      <c r="J25" s="520"/>
      <c r="K25" s="473" t="s">
        <v>34</v>
      </c>
      <c r="L25" s="490"/>
      <c r="M25" s="491"/>
      <c r="N25" s="491"/>
      <c r="O25" s="491"/>
      <c r="P25" s="473" t="s">
        <v>405</v>
      </c>
      <c r="Q25" s="490"/>
      <c r="R25" s="491"/>
      <c r="S25" s="491"/>
      <c r="T25" s="491"/>
      <c r="U25" s="503" t="s">
        <v>134</v>
      </c>
      <c r="V25" s="494" t="str">
        <f t="shared" si="0"/>
        <v/>
      </c>
      <c r="W25" s="495"/>
      <c r="X25" s="473" t="s">
        <v>17</v>
      </c>
      <c r="Y25" s="400">
        <f>AM11</f>
        <v>2.62</v>
      </c>
      <c r="Z25" s="379" t="s">
        <v>434</v>
      </c>
      <c r="AA25" s="477" t="str">
        <f>IF(COUNT(Q25)=0,"",ROUND(Q25*Y25,0))</f>
        <v/>
      </c>
      <c r="AB25" s="478"/>
      <c r="AC25" s="478"/>
      <c r="AD25" s="478"/>
      <c r="AE25" s="481" t="s">
        <v>136</v>
      </c>
      <c r="AF25" s="482"/>
    </row>
    <row r="26" spans="1:42" ht="12" customHeight="1">
      <c r="A26" s="471"/>
      <c r="B26" s="654"/>
      <c r="C26" s="513"/>
      <c r="D26" s="517"/>
      <c r="E26" s="518"/>
      <c r="F26" s="518"/>
      <c r="G26" s="518"/>
      <c r="H26" s="518"/>
      <c r="I26" s="519"/>
      <c r="J26" s="521"/>
      <c r="K26" s="474"/>
      <c r="L26" s="522"/>
      <c r="M26" s="523"/>
      <c r="N26" s="523"/>
      <c r="O26" s="523"/>
      <c r="P26" s="474"/>
      <c r="Q26" s="524"/>
      <c r="R26" s="525"/>
      <c r="S26" s="525"/>
      <c r="T26" s="525"/>
      <c r="U26" s="474"/>
      <c r="V26" s="644"/>
      <c r="W26" s="645"/>
      <c r="X26" s="474"/>
      <c r="Y26" s="475" t="s">
        <v>534</v>
      </c>
      <c r="Z26" s="476"/>
      <c r="AA26" s="479"/>
      <c r="AB26" s="480"/>
      <c r="AC26" s="480"/>
      <c r="AD26" s="480"/>
      <c r="AE26" s="483"/>
      <c r="AF26" s="474"/>
    </row>
    <row r="27" spans="1:42" ht="12" customHeight="1">
      <c r="A27" s="471"/>
      <c r="B27" s="654"/>
      <c r="C27" s="484" t="s">
        <v>537</v>
      </c>
      <c r="D27" s="485"/>
      <c r="E27" s="485"/>
      <c r="F27" s="485"/>
      <c r="G27" s="485"/>
      <c r="H27" s="485"/>
      <c r="I27" s="486"/>
      <c r="J27" s="661"/>
      <c r="K27" s="571" t="s">
        <v>34</v>
      </c>
      <c r="L27" s="572"/>
      <c r="M27" s="573"/>
      <c r="N27" s="573"/>
      <c r="O27" s="573"/>
      <c r="P27" s="571" t="s">
        <v>405</v>
      </c>
      <c r="Q27" s="572"/>
      <c r="R27" s="573"/>
      <c r="S27" s="573"/>
      <c r="T27" s="573"/>
      <c r="U27" s="641" t="s">
        <v>134</v>
      </c>
      <c r="V27" s="642" t="str">
        <f t="shared" si="0"/>
        <v/>
      </c>
      <c r="W27" s="643"/>
      <c r="X27" s="571" t="s">
        <v>17</v>
      </c>
      <c r="Y27" s="401">
        <f>AM11</f>
        <v>2.62</v>
      </c>
      <c r="Z27" s="402" t="s">
        <v>434</v>
      </c>
      <c r="AA27" s="590" t="str">
        <f>IF(COUNT(Q27)=0,"",ROUND(Q27*Y27,0))</f>
        <v/>
      </c>
      <c r="AB27" s="591"/>
      <c r="AC27" s="591"/>
      <c r="AD27" s="591"/>
      <c r="AE27" s="526" t="s">
        <v>136</v>
      </c>
      <c r="AF27" s="527"/>
      <c r="AM27" s="339"/>
    </row>
    <row r="28" spans="1:42" ht="12" customHeight="1">
      <c r="A28" s="471"/>
      <c r="B28" s="654"/>
      <c r="C28" s="487"/>
      <c r="D28" s="488"/>
      <c r="E28" s="488"/>
      <c r="F28" s="488"/>
      <c r="G28" s="488"/>
      <c r="H28" s="488"/>
      <c r="I28" s="489"/>
      <c r="J28" s="521"/>
      <c r="K28" s="474"/>
      <c r="L28" s="522"/>
      <c r="M28" s="523"/>
      <c r="N28" s="523"/>
      <c r="O28" s="523"/>
      <c r="P28" s="474"/>
      <c r="Q28" s="524"/>
      <c r="R28" s="525"/>
      <c r="S28" s="525"/>
      <c r="T28" s="525"/>
      <c r="U28" s="474"/>
      <c r="V28" s="644"/>
      <c r="W28" s="645"/>
      <c r="X28" s="474"/>
      <c r="Y28" s="475" t="s">
        <v>534</v>
      </c>
      <c r="Z28" s="476"/>
      <c r="AA28" s="479"/>
      <c r="AB28" s="480"/>
      <c r="AC28" s="480"/>
      <c r="AD28" s="480"/>
      <c r="AE28" s="483"/>
      <c r="AF28" s="474"/>
      <c r="AG28"/>
      <c r="AM28" s="339"/>
    </row>
    <row r="29" spans="1:42" s="3" customFormat="1" ht="12" customHeight="1">
      <c r="A29" s="471"/>
      <c r="B29" s="654"/>
      <c r="C29" s="656" t="s">
        <v>16</v>
      </c>
      <c r="D29" s="657"/>
      <c r="E29" s="657"/>
      <c r="F29" s="657"/>
      <c r="G29" s="657"/>
      <c r="H29" s="657"/>
      <c r="I29" s="648"/>
      <c r="J29" s="659">
        <f>SUM(J9:J27)</f>
        <v>0</v>
      </c>
      <c r="K29" s="571" t="s">
        <v>34</v>
      </c>
      <c r="L29" s="646" t="str">
        <f>IF(COUNT(L9:L27)=0,"",SUM(L9:L27))</f>
        <v/>
      </c>
      <c r="M29" s="647"/>
      <c r="N29" s="647"/>
      <c r="O29" s="647"/>
      <c r="P29" s="571" t="s">
        <v>133</v>
      </c>
      <c r="Q29" s="646" t="str">
        <f>IF(COUNT(Q9:Q27)=0,"",SUM(Q9:Q27))</f>
        <v/>
      </c>
      <c r="R29" s="647"/>
      <c r="S29" s="647"/>
      <c r="T29" s="647"/>
      <c r="U29" s="648" t="s">
        <v>134</v>
      </c>
      <c r="V29" s="649" t="str">
        <f>IF(COUNT(V9:V27)=0,"",ROUND(L29/Q29,2))</f>
        <v/>
      </c>
      <c r="W29" s="650"/>
      <c r="X29" s="571" t="s">
        <v>17</v>
      </c>
      <c r="Y29" s="403">
        <f>AM11</f>
        <v>2.62</v>
      </c>
      <c r="Z29" s="404" t="s">
        <v>434</v>
      </c>
      <c r="AA29" s="651">
        <f>SUM(AA9:AD28)</f>
        <v>0</v>
      </c>
      <c r="AB29" s="652">
        <f>IF(COUNT(W9:W27)=0,0,ROUND(W29*2.58,0))</f>
        <v>0</v>
      </c>
      <c r="AC29" s="652">
        <f>IF(COUNT(X9:X27)=0,0,ROUND(X29*2.58,0))</f>
        <v>0</v>
      </c>
      <c r="AD29" s="652">
        <f>IF(COUNT(Y9:Y27)=0,0,ROUND(Y29*2.58,0))</f>
        <v>7</v>
      </c>
      <c r="AE29" s="526" t="s">
        <v>136</v>
      </c>
      <c r="AF29" s="527"/>
      <c r="AG29" s="24"/>
      <c r="AH29" s="24"/>
    </row>
    <row r="30" spans="1:42" s="3" customFormat="1" ht="12" customHeight="1">
      <c r="A30" s="471"/>
      <c r="B30" s="655"/>
      <c r="C30" s="658"/>
      <c r="D30" s="483"/>
      <c r="E30" s="483"/>
      <c r="F30" s="483"/>
      <c r="G30" s="483"/>
      <c r="H30" s="483"/>
      <c r="I30" s="474"/>
      <c r="J30" s="660"/>
      <c r="K30" s="474"/>
      <c r="L30" s="522"/>
      <c r="M30" s="523"/>
      <c r="N30" s="523"/>
      <c r="O30" s="523"/>
      <c r="P30" s="474"/>
      <c r="Q30" s="524"/>
      <c r="R30" s="525"/>
      <c r="S30" s="525"/>
      <c r="T30" s="525"/>
      <c r="U30" s="474"/>
      <c r="V30" s="574"/>
      <c r="W30" s="575"/>
      <c r="X30" s="474"/>
      <c r="Y30" s="475" t="s">
        <v>534</v>
      </c>
      <c r="Z30" s="476"/>
      <c r="AA30" s="479"/>
      <c r="AB30" s="480"/>
      <c r="AC30" s="480"/>
      <c r="AD30" s="480"/>
      <c r="AE30" s="483"/>
      <c r="AF30" s="474"/>
      <c r="AG30" s="24"/>
      <c r="AH30" s="24"/>
    </row>
    <row r="31" spans="1:42" ht="12" customHeight="1">
      <c r="A31" s="471"/>
      <c r="B31" s="563" t="s">
        <v>161</v>
      </c>
      <c r="C31" s="567" t="s">
        <v>165</v>
      </c>
      <c r="D31" s="568"/>
      <c r="E31" s="568"/>
      <c r="F31" s="568"/>
      <c r="G31" s="568"/>
      <c r="H31" s="568"/>
      <c r="I31" s="569"/>
      <c r="J31" s="570"/>
      <c r="K31" s="571" t="s">
        <v>34</v>
      </c>
      <c r="L31" s="572"/>
      <c r="M31" s="573"/>
      <c r="N31" s="573"/>
      <c r="O31" s="573"/>
      <c r="P31" s="571" t="s">
        <v>405</v>
      </c>
      <c r="Q31" s="572"/>
      <c r="R31" s="573"/>
      <c r="S31" s="573"/>
      <c r="T31" s="573"/>
      <c r="U31" s="586" t="s">
        <v>174</v>
      </c>
      <c r="V31" s="587" t="str">
        <f t="shared" ref="V31:V43" si="1">IF(Q31=0,"",ROUND(L31/Q31,2))</f>
        <v/>
      </c>
      <c r="W31" s="588"/>
      <c r="X31" s="589" t="s">
        <v>137</v>
      </c>
      <c r="Y31" s="401">
        <f>AM12</f>
        <v>1.96</v>
      </c>
      <c r="Z31" s="405" t="s">
        <v>434</v>
      </c>
      <c r="AA31" s="590" t="str">
        <f>IF(COUNT(Q31)=0,"",ROUND(Q31*Y31,0))</f>
        <v/>
      </c>
      <c r="AB31" s="591"/>
      <c r="AC31" s="591"/>
      <c r="AD31" s="591"/>
      <c r="AE31" s="526" t="s">
        <v>136</v>
      </c>
      <c r="AF31" s="527"/>
    </row>
    <row r="32" spans="1:42" ht="12" customHeight="1">
      <c r="A32" s="471"/>
      <c r="B32" s="564"/>
      <c r="C32" s="533"/>
      <c r="D32" s="534"/>
      <c r="E32" s="534"/>
      <c r="F32" s="534"/>
      <c r="G32" s="534"/>
      <c r="H32" s="534"/>
      <c r="I32" s="535"/>
      <c r="J32" s="542"/>
      <c r="K32" s="498"/>
      <c r="L32" s="492"/>
      <c r="M32" s="493"/>
      <c r="N32" s="493"/>
      <c r="O32" s="493"/>
      <c r="P32" s="498"/>
      <c r="Q32" s="492"/>
      <c r="R32" s="493"/>
      <c r="S32" s="493"/>
      <c r="T32" s="493"/>
      <c r="U32" s="498"/>
      <c r="V32" s="496"/>
      <c r="W32" s="497"/>
      <c r="X32" s="541"/>
      <c r="Y32" s="499" t="s">
        <v>535</v>
      </c>
      <c r="Z32" s="500"/>
      <c r="AA32" s="501"/>
      <c r="AB32" s="502"/>
      <c r="AC32" s="502"/>
      <c r="AD32" s="502"/>
      <c r="AE32" s="504"/>
      <c r="AF32" s="498"/>
    </row>
    <row r="33" spans="1:35" ht="12" customHeight="1">
      <c r="A33" s="471"/>
      <c r="B33" s="564"/>
      <c r="C33" s="545" t="s">
        <v>351</v>
      </c>
      <c r="D33" s="546"/>
      <c r="E33" s="546"/>
      <c r="F33" s="546"/>
      <c r="G33" s="546"/>
      <c r="H33" s="546"/>
      <c r="I33" s="547"/>
      <c r="J33" s="548"/>
      <c r="K33" s="473" t="s">
        <v>34</v>
      </c>
      <c r="L33" s="490"/>
      <c r="M33" s="491"/>
      <c r="N33" s="491"/>
      <c r="O33" s="491"/>
      <c r="P33" s="473" t="s">
        <v>405</v>
      </c>
      <c r="Q33" s="490"/>
      <c r="R33" s="491"/>
      <c r="S33" s="491"/>
      <c r="T33" s="491"/>
      <c r="U33" s="556" t="s">
        <v>434</v>
      </c>
      <c r="V33" s="538" t="str">
        <f t="shared" si="1"/>
        <v/>
      </c>
      <c r="W33" s="539"/>
      <c r="X33" s="540" t="s">
        <v>440</v>
      </c>
      <c r="Y33" s="380">
        <f>AM13</f>
        <v>0</v>
      </c>
      <c r="Z33" s="379" t="s">
        <v>434</v>
      </c>
      <c r="AA33" s="477" t="str">
        <f>IF(COUNT(Q33)=0,"",ROUND(Q33*Y33,0))</f>
        <v/>
      </c>
      <c r="AB33" s="478"/>
      <c r="AC33" s="478"/>
      <c r="AD33" s="478"/>
      <c r="AE33" s="481" t="s">
        <v>135</v>
      </c>
      <c r="AF33" s="482"/>
    </row>
    <row r="34" spans="1:35" ht="12" customHeight="1">
      <c r="A34" s="471"/>
      <c r="B34" s="564"/>
      <c r="C34" s="508"/>
      <c r="D34" s="509"/>
      <c r="E34" s="509"/>
      <c r="F34" s="509"/>
      <c r="G34" s="509"/>
      <c r="H34" s="509"/>
      <c r="I34" s="510"/>
      <c r="J34" s="542"/>
      <c r="K34" s="498"/>
      <c r="L34" s="492"/>
      <c r="M34" s="493"/>
      <c r="N34" s="493"/>
      <c r="O34" s="493"/>
      <c r="P34" s="498"/>
      <c r="Q34" s="492"/>
      <c r="R34" s="493"/>
      <c r="S34" s="493"/>
      <c r="T34" s="493"/>
      <c r="U34" s="498"/>
      <c r="V34" s="496"/>
      <c r="W34" s="497"/>
      <c r="X34" s="541"/>
      <c r="Y34" s="499" t="s">
        <v>483</v>
      </c>
      <c r="Z34" s="500"/>
      <c r="AA34" s="501"/>
      <c r="AB34" s="502"/>
      <c r="AC34" s="502"/>
      <c r="AD34" s="502"/>
      <c r="AE34" s="504"/>
      <c r="AF34" s="498"/>
    </row>
    <row r="35" spans="1:35" ht="12" customHeight="1">
      <c r="A35" s="471"/>
      <c r="B35" s="565"/>
      <c r="C35" s="545" t="s">
        <v>54</v>
      </c>
      <c r="D35" s="546"/>
      <c r="E35" s="546"/>
      <c r="F35" s="546"/>
      <c r="G35" s="546"/>
      <c r="H35" s="546"/>
      <c r="I35" s="547"/>
      <c r="J35" s="548"/>
      <c r="K35" s="473" t="s">
        <v>34</v>
      </c>
      <c r="L35" s="490"/>
      <c r="M35" s="491"/>
      <c r="N35" s="491"/>
      <c r="O35" s="491"/>
      <c r="P35" s="473" t="s">
        <v>405</v>
      </c>
      <c r="Q35" s="490"/>
      <c r="R35" s="491"/>
      <c r="S35" s="491"/>
      <c r="T35" s="491"/>
      <c r="U35" s="556" t="s">
        <v>173</v>
      </c>
      <c r="V35" s="538" t="str">
        <f t="shared" si="1"/>
        <v/>
      </c>
      <c r="W35" s="539"/>
      <c r="X35" s="540" t="s">
        <v>172</v>
      </c>
      <c r="Y35" s="406">
        <f>AM14</f>
        <v>0.438</v>
      </c>
      <c r="Z35" s="379" t="s">
        <v>434</v>
      </c>
      <c r="AA35" s="477" t="str">
        <f>IF(COUNT(Q35)=0,"",ROUND(Q35*Y35,0))</f>
        <v/>
      </c>
      <c r="AB35" s="478"/>
      <c r="AC35" s="478"/>
      <c r="AD35" s="478"/>
      <c r="AE35" s="481" t="s">
        <v>135</v>
      </c>
      <c r="AF35" s="482"/>
    </row>
    <row r="36" spans="1:35" ht="12" customHeight="1">
      <c r="A36" s="471"/>
      <c r="B36" s="565"/>
      <c r="C36" s="508"/>
      <c r="D36" s="509"/>
      <c r="E36" s="509"/>
      <c r="F36" s="509"/>
      <c r="G36" s="509"/>
      <c r="H36" s="509"/>
      <c r="I36" s="510"/>
      <c r="J36" s="542"/>
      <c r="K36" s="498"/>
      <c r="L36" s="492"/>
      <c r="M36" s="493"/>
      <c r="N36" s="493"/>
      <c r="O36" s="493"/>
      <c r="P36" s="498"/>
      <c r="Q36" s="492"/>
      <c r="R36" s="493"/>
      <c r="S36" s="493"/>
      <c r="T36" s="493"/>
      <c r="U36" s="498"/>
      <c r="V36" s="496"/>
      <c r="W36" s="497"/>
      <c r="X36" s="541"/>
      <c r="Y36" s="499" t="s">
        <v>536</v>
      </c>
      <c r="Z36" s="549"/>
      <c r="AA36" s="501"/>
      <c r="AB36" s="502"/>
      <c r="AC36" s="502"/>
      <c r="AD36" s="502"/>
      <c r="AE36" s="504"/>
      <c r="AF36" s="498"/>
    </row>
    <row r="37" spans="1:35" ht="12" customHeight="1">
      <c r="A37" s="471"/>
      <c r="B37" s="565"/>
      <c r="C37" s="530" t="s">
        <v>556</v>
      </c>
      <c r="D37" s="531"/>
      <c r="E37" s="531"/>
      <c r="F37" s="531"/>
      <c r="G37" s="531"/>
      <c r="H37" s="531"/>
      <c r="I37" s="532"/>
      <c r="J37" s="548"/>
      <c r="K37" s="473" t="s">
        <v>34</v>
      </c>
      <c r="L37" s="490"/>
      <c r="M37" s="491"/>
      <c r="N37" s="491"/>
      <c r="O37" s="491"/>
      <c r="P37" s="473" t="s">
        <v>405</v>
      </c>
      <c r="Q37" s="490"/>
      <c r="R37" s="491"/>
      <c r="S37" s="491"/>
      <c r="T37" s="491"/>
      <c r="U37" s="503" t="s">
        <v>134</v>
      </c>
      <c r="V37" s="538" t="str">
        <f t="shared" si="1"/>
        <v/>
      </c>
      <c r="W37" s="539"/>
      <c r="X37" s="473" t="s">
        <v>17</v>
      </c>
      <c r="Y37" s="400">
        <f>AM11</f>
        <v>2.62</v>
      </c>
      <c r="Z37" s="379" t="s">
        <v>434</v>
      </c>
      <c r="AA37" s="477" t="str">
        <f>IF(COUNT(Q37)=0,"",ROUND(Q37*Y37,0))</f>
        <v/>
      </c>
      <c r="AB37" s="478"/>
      <c r="AC37" s="478"/>
      <c r="AD37" s="478"/>
      <c r="AE37" s="481" t="s">
        <v>135</v>
      </c>
      <c r="AF37" s="482"/>
    </row>
    <row r="38" spans="1:35" ht="12" customHeight="1">
      <c r="A38" s="471"/>
      <c r="B38" s="565"/>
      <c r="C38" s="638"/>
      <c r="D38" s="639"/>
      <c r="E38" s="639"/>
      <c r="F38" s="639"/>
      <c r="G38" s="639"/>
      <c r="H38" s="639"/>
      <c r="I38" s="640"/>
      <c r="J38" s="542"/>
      <c r="K38" s="498"/>
      <c r="L38" s="492"/>
      <c r="M38" s="493"/>
      <c r="N38" s="493"/>
      <c r="O38" s="493"/>
      <c r="P38" s="498"/>
      <c r="Q38" s="492"/>
      <c r="R38" s="493"/>
      <c r="S38" s="493"/>
      <c r="T38" s="493"/>
      <c r="U38" s="498"/>
      <c r="V38" s="496"/>
      <c r="W38" s="497"/>
      <c r="X38" s="498"/>
      <c r="Y38" s="499" t="s">
        <v>534</v>
      </c>
      <c r="Z38" s="500"/>
      <c r="AA38" s="501"/>
      <c r="AB38" s="502"/>
      <c r="AC38" s="502"/>
      <c r="AD38" s="502"/>
      <c r="AE38" s="504"/>
      <c r="AF38" s="498"/>
    </row>
    <row r="39" spans="1:35" ht="12" customHeight="1">
      <c r="A39" s="471"/>
      <c r="B39" s="565"/>
      <c r="C39" s="530" t="s">
        <v>557</v>
      </c>
      <c r="D39" s="531"/>
      <c r="E39" s="531"/>
      <c r="F39" s="531"/>
      <c r="G39" s="531"/>
      <c r="H39" s="531"/>
      <c r="I39" s="532"/>
      <c r="J39" s="548"/>
      <c r="K39" s="473" t="s">
        <v>34</v>
      </c>
      <c r="L39" s="490"/>
      <c r="M39" s="491"/>
      <c r="N39" s="491"/>
      <c r="O39" s="491"/>
      <c r="P39" s="473" t="s">
        <v>405</v>
      </c>
      <c r="Q39" s="490"/>
      <c r="R39" s="491"/>
      <c r="S39" s="491"/>
      <c r="T39" s="491"/>
      <c r="U39" s="503" t="s">
        <v>134</v>
      </c>
      <c r="V39" s="538" t="str">
        <f t="shared" si="1"/>
        <v/>
      </c>
      <c r="W39" s="539"/>
      <c r="X39" s="473" t="s">
        <v>17</v>
      </c>
      <c r="Y39" s="400">
        <f>AM15</f>
        <v>2.29</v>
      </c>
      <c r="Z39" s="379" t="s">
        <v>434</v>
      </c>
      <c r="AA39" s="477" t="str">
        <f>IF(COUNT(Q39)=0,"",ROUND(Q39*Y39,0))</f>
        <v/>
      </c>
      <c r="AB39" s="478"/>
      <c r="AC39" s="478"/>
      <c r="AD39" s="478"/>
      <c r="AE39" s="481" t="s">
        <v>135</v>
      </c>
      <c r="AF39" s="482"/>
    </row>
    <row r="40" spans="1:35" ht="12" customHeight="1">
      <c r="A40" s="471"/>
      <c r="B40" s="565"/>
      <c r="C40" s="638"/>
      <c r="D40" s="639"/>
      <c r="E40" s="639"/>
      <c r="F40" s="639"/>
      <c r="G40" s="639"/>
      <c r="H40" s="639"/>
      <c r="I40" s="640"/>
      <c r="J40" s="542"/>
      <c r="K40" s="498"/>
      <c r="L40" s="492"/>
      <c r="M40" s="493"/>
      <c r="N40" s="493"/>
      <c r="O40" s="493"/>
      <c r="P40" s="498"/>
      <c r="Q40" s="492"/>
      <c r="R40" s="493"/>
      <c r="S40" s="493"/>
      <c r="T40" s="493"/>
      <c r="U40" s="498"/>
      <c r="V40" s="496"/>
      <c r="W40" s="497"/>
      <c r="X40" s="498"/>
      <c r="Y40" s="499" t="s">
        <v>534</v>
      </c>
      <c r="Z40" s="500"/>
      <c r="AA40" s="501"/>
      <c r="AB40" s="502"/>
      <c r="AC40" s="502"/>
      <c r="AD40" s="502"/>
      <c r="AE40" s="504"/>
      <c r="AF40" s="498"/>
    </row>
    <row r="41" spans="1:35" ht="12" customHeight="1">
      <c r="A41" s="471"/>
      <c r="B41" s="565"/>
      <c r="C41" s="545" t="s">
        <v>55</v>
      </c>
      <c r="D41" s="546"/>
      <c r="E41" s="546"/>
      <c r="F41" s="546"/>
      <c r="G41" s="546"/>
      <c r="H41" s="546"/>
      <c r="I41" s="547"/>
      <c r="J41" s="548"/>
      <c r="K41" s="473" t="s">
        <v>34</v>
      </c>
      <c r="L41" s="490"/>
      <c r="M41" s="491"/>
      <c r="N41" s="491"/>
      <c r="O41" s="491"/>
      <c r="P41" s="473" t="s">
        <v>405</v>
      </c>
      <c r="Q41" s="490"/>
      <c r="R41" s="491"/>
      <c r="S41" s="491"/>
      <c r="T41" s="491"/>
      <c r="U41" s="503" t="s">
        <v>134</v>
      </c>
      <c r="V41" s="538" t="str">
        <f t="shared" si="1"/>
        <v/>
      </c>
      <c r="W41" s="539"/>
      <c r="X41" s="473" t="s">
        <v>17</v>
      </c>
      <c r="Y41" s="400">
        <f>AM15</f>
        <v>2.29</v>
      </c>
      <c r="Z41" s="379" t="s">
        <v>434</v>
      </c>
      <c r="AA41" s="477" t="str">
        <f>IF(COUNT(Q41)=0,"",ROUND(Q41*Y41,0))</f>
        <v/>
      </c>
      <c r="AB41" s="478"/>
      <c r="AC41" s="478"/>
      <c r="AD41" s="478"/>
      <c r="AE41" s="481" t="s">
        <v>135</v>
      </c>
      <c r="AF41" s="482"/>
    </row>
    <row r="42" spans="1:35" ht="12" customHeight="1">
      <c r="A42" s="471"/>
      <c r="B42" s="565"/>
      <c r="C42" s="508"/>
      <c r="D42" s="509"/>
      <c r="E42" s="509"/>
      <c r="F42" s="509"/>
      <c r="G42" s="509"/>
      <c r="H42" s="509"/>
      <c r="I42" s="510"/>
      <c r="J42" s="542"/>
      <c r="K42" s="498"/>
      <c r="L42" s="492"/>
      <c r="M42" s="493"/>
      <c r="N42" s="493"/>
      <c r="O42" s="493"/>
      <c r="P42" s="498"/>
      <c r="Q42" s="492"/>
      <c r="R42" s="493"/>
      <c r="S42" s="493"/>
      <c r="T42" s="493"/>
      <c r="U42" s="498"/>
      <c r="V42" s="496"/>
      <c r="W42" s="497"/>
      <c r="X42" s="498"/>
      <c r="Y42" s="499" t="s">
        <v>534</v>
      </c>
      <c r="Z42" s="500"/>
      <c r="AA42" s="501"/>
      <c r="AB42" s="502"/>
      <c r="AC42" s="502"/>
      <c r="AD42" s="502"/>
      <c r="AE42" s="504"/>
      <c r="AF42" s="498"/>
    </row>
    <row r="43" spans="1:35" ht="12" customHeight="1">
      <c r="A43" s="471"/>
      <c r="B43" s="565"/>
      <c r="C43" s="545" t="s">
        <v>56</v>
      </c>
      <c r="D43" s="546"/>
      <c r="E43" s="546"/>
      <c r="F43" s="546"/>
      <c r="G43" s="546"/>
      <c r="H43" s="546"/>
      <c r="I43" s="547"/>
      <c r="J43" s="548"/>
      <c r="K43" s="473" t="s">
        <v>34</v>
      </c>
      <c r="L43" s="490"/>
      <c r="M43" s="491"/>
      <c r="N43" s="491"/>
      <c r="O43" s="491"/>
      <c r="P43" s="473" t="s">
        <v>405</v>
      </c>
      <c r="Q43" s="490"/>
      <c r="R43" s="491"/>
      <c r="S43" s="491"/>
      <c r="T43" s="491"/>
      <c r="U43" s="503" t="s">
        <v>134</v>
      </c>
      <c r="V43" s="538" t="str">
        <f t="shared" si="1"/>
        <v/>
      </c>
      <c r="W43" s="539"/>
      <c r="X43" s="473" t="s">
        <v>17</v>
      </c>
      <c r="Y43" s="400">
        <f>AM16</f>
        <v>1.58</v>
      </c>
      <c r="Z43" s="379" t="s">
        <v>434</v>
      </c>
      <c r="AA43" s="477" t="str">
        <f>IF(COUNT(Q43)=0,"",ROUND(Q43*Y43,0))</f>
        <v/>
      </c>
      <c r="AB43" s="478"/>
      <c r="AC43" s="478"/>
      <c r="AD43" s="478"/>
      <c r="AE43" s="481" t="s">
        <v>163</v>
      </c>
      <c r="AF43" s="482"/>
    </row>
    <row r="44" spans="1:35" ht="12" customHeight="1">
      <c r="A44" s="471"/>
      <c r="B44" s="565"/>
      <c r="C44" s="517"/>
      <c r="D44" s="518"/>
      <c r="E44" s="518"/>
      <c r="F44" s="518"/>
      <c r="G44" s="518"/>
      <c r="H44" s="518"/>
      <c r="I44" s="519"/>
      <c r="J44" s="521"/>
      <c r="K44" s="474"/>
      <c r="L44" s="524"/>
      <c r="M44" s="525"/>
      <c r="N44" s="525"/>
      <c r="O44" s="525"/>
      <c r="P44" s="474"/>
      <c r="Q44" s="524"/>
      <c r="R44" s="525"/>
      <c r="S44" s="525"/>
      <c r="T44" s="525"/>
      <c r="U44" s="474"/>
      <c r="V44" s="574"/>
      <c r="W44" s="575"/>
      <c r="X44" s="474"/>
      <c r="Y44" s="475" t="s">
        <v>534</v>
      </c>
      <c r="Z44" s="476"/>
      <c r="AA44" s="479"/>
      <c r="AB44" s="480"/>
      <c r="AC44" s="480"/>
      <c r="AD44" s="480"/>
      <c r="AE44" s="483"/>
      <c r="AF44" s="474"/>
    </row>
    <row r="45" spans="1:35" ht="24" customHeight="1">
      <c r="A45" s="471"/>
      <c r="B45" s="566"/>
      <c r="C45" s="599" t="s">
        <v>57</v>
      </c>
      <c r="D45" s="600"/>
      <c r="E45" s="600"/>
      <c r="F45" s="600"/>
      <c r="G45" s="600"/>
      <c r="H45" s="600"/>
      <c r="I45" s="601"/>
      <c r="J45" s="352">
        <f>SUM(J31:J44)</f>
        <v>0</v>
      </c>
      <c r="K45" s="66" t="s">
        <v>34</v>
      </c>
      <c r="L45" s="602" t="s">
        <v>138</v>
      </c>
      <c r="M45" s="603"/>
      <c r="N45" s="603"/>
      <c r="O45" s="603"/>
      <c r="P45" s="604"/>
      <c r="Q45" s="576" t="s">
        <v>138</v>
      </c>
      <c r="R45" s="577"/>
      <c r="S45" s="577"/>
      <c r="T45" s="577"/>
      <c r="U45" s="578"/>
      <c r="V45" s="576" t="s">
        <v>138</v>
      </c>
      <c r="W45" s="577"/>
      <c r="X45" s="578"/>
      <c r="Y45" s="559" t="s">
        <v>138</v>
      </c>
      <c r="Z45" s="560"/>
      <c r="AA45" s="561">
        <f>SUM(AA31:AD44)</f>
        <v>0</v>
      </c>
      <c r="AB45" s="562"/>
      <c r="AC45" s="562"/>
      <c r="AD45" s="562"/>
      <c r="AE45" s="526" t="s">
        <v>163</v>
      </c>
      <c r="AF45" s="527"/>
      <c r="AI45" s="67"/>
    </row>
    <row r="46" spans="1:35" ht="24" customHeight="1" thickBot="1">
      <c r="A46" s="472"/>
      <c r="B46" s="460" t="s">
        <v>58</v>
      </c>
      <c r="C46" s="461"/>
      <c r="D46" s="461"/>
      <c r="E46" s="461"/>
      <c r="F46" s="461"/>
      <c r="G46" s="461"/>
      <c r="H46" s="461"/>
      <c r="I46" s="462"/>
      <c r="J46" s="352">
        <f>J29+J45</f>
        <v>0</v>
      </c>
      <c r="K46" s="68" t="s">
        <v>34</v>
      </c>
      <c r="L46" s="592" t="s">
        <v>138</v>
      </c>
      <c r="M46" s="593"/>
      <c r="N46" s="593"/>
      <c r="O46" s="593"/>
      <c r="P46" s="594"/>
      <c r="Q46" s="592" t="s">
        <v>138</v>
      </c>
      <c r="R46" s="593"/>
      <c r="S46" s="593"/>
      <c r="T46" s="593"/>
      <c r="U46" s="594"/>
      <c r="V46" s="592" t="s">
        <v>138</v>
      </c>
      <c r="W46" s="593"/>
      <c r="X46" s="594"/>
      <c r="Y46" s="595" t="s">
        <v>138</v>
      </c>
      <c r="Z46" s="596"/>
      <c r="AA46" s="597">
        <f>AA29+AA45</f>
        <v>0</v>
      </c>
      <c r="AB46" s="598"/>
      <c r="AC46" s="598"/>
      <c r="AD46" s="598"/>
      <c r="AE46" s="526" t="s">
        <v>163</v>
      </c>
      <c r="AF46" s="527"/>
      <c r="AH46" s="69"/>
    </row>
    <row r="47" spans="1:35" ht="12" customHeight="1" thickTop="1">
      <c r="A47" s="579" t="s">
        <v>162</v>
      </c>
      <c r="B47" s="580"/>
      <c r="C47" s="634" t="s">
        <v>59</v>
      </c>
      <c r="D47" s="635"/>
      <c r="E47" s="635"/>
      <c r="F47" s="635"/>
      <c r="G47" s="635"/>
      <c r="H47" s="635"/>
      <c r="I47" s="636"/>
      <c r="J47" s="637"/>
      <c r="K47" s="555" t="s">
        <v>34</v>
      </c>
      <c r="L47" s="550"/>
      <c r="M47" s="551"/>
      <c r="N47" s="551"/>
      <c r="O47" s="551"/>
      <c r="P47" s="555" t="s">
        <v>405</v>
      </c>
      <c r="Q47" s="550"/>
      <c r="R47" s="551"/>
      <c r="S47" s="551"/>
      <c r="T47" s="551"/>
      <c r="U47" s="552" t="s">
        <v>134</v>
      </c>
      <c r="V47" s="553" t="str">
        <f t="shared" ref="V47:V61" si="2">IF(Q47=0,"",ROUND(L47/Q47,2))</f>
        <v/>
      </c>
      <c r="W47" s="554"/>
      <c r="X47" s="555" t="s">
        <v>17</v>
      </c>
      <c r="Y47" s="398">
        <f>AM11</f>
        <v>2.62</v>
      </c>
      <c r="Z47" s="399" t="s">
        <v>434</v>
      </c>
      <c r="AA47" s="557" t="str">
        <f>IF(COUNT(Q47)=0,"",ROUND(Q47*Y47,0))</f>
        <v/>
      </c>
      <c r="AB47" s="558"/>
      <c r="AC47" s="558"/>
      <c r="AD47" s="558"/>
      <c r="AE47" s="528" t="s">
        <v>163</v>
      </c>
      <c r="AF47" s="529"/>
    </row>
    <row r="48" spans="1:35" ht="12" customHeight="1">
      <c r="A48" s="581"/>
      <c r="B48" s="582"/>
      <c r="C48" s="508"/>
      <c r="D48" s="509"/>
      <c r="E48" s="509"/>
      <c r="F48" s="509"/>
      <c r="G48" s="509"/>
      <c r="H48" s="509"/>
      <c r="I48" s="510"/>
      <c r="J48" s="537"/>
      <c r="K48" s="498"/>
      <c r="L48" s="492"/>
      <c r="M48" s="493"/>
      <c r="N48" s="493"/>
      <c r="O48" s="493"/>
      <c r="P48" s="498"/>
      <c r="Q48" s="492"/>
      <c r="R48" s="493"/>
      <c r="S48" s="493"/>
      <c r="T48" s="493"/>
      <c r="U48" s="498"/>
      <c r="V48" s="496"/>
      <c r="W48" s="497"/>
      <c r="X48" s="498"/>
      <c r="Y48" s="499" t="s">
        <v>534</v>
      </c>
      <c r="Z48" s="500"/>
      <c r="AA48" s="501"/>
      <c r="AB48" s="502"/>
      <c r="AC48" s="502"/>
      <c r="AD48" s="502"/>
      <c r="AE48" s="504"/>
      <c r="AF48" s="498"/>
    </row>
    <row r="49" spans="1:32" ht="12" customHeight="1">
      <c r="A49" s="583"/>
      <c r="B49" s="582"/>
      <c r="C49" s="530" t="s">
        <v>165</v>
      </c>
      <c r="D49" s="531"/>
      <c r="E49" s="531"/>
      <c r="F49" s="531"/>
      <c r="G49" s="531"/>
      <c r="H49" s="531"/>
      <c r="I49" s="532"/>
      <c r="J49" s="536"/>
      <c r="K49" s="473" t="s">
        <v>34</v>
      </c>
      <c r="L49" s="490"/>
      <c r="M49" s="491"/>
      <c r="N49" s="491"/>
      <c r="O49" s="491"/>
      <c r="P49" s="473" t="s">
        <v>405</v>
      </c>
      <c r="Q49" s="490"/>
      <c r="R49" s="491"/>
      <c r="S49" s="491"/>
      <c r="T49" s="491"/>
      <c r="U49" s="556" t="s">
        <v>174</v>
      </c>
      <c r="V49" s="538" t="str">
        <f t="shared" si="2"/>
        <v/>
      </c>
      <c r="W49" s="539"/>
      <c r="X49" s="540" t="s">
        <v>137</v>
      </c>
      <c r="Y49" s="407">
        <f>AM12</f>
        <v>1.96</v>
      </c>
      <c r="Z49" s="408" t="s">
        <v>434</v>
      </c>
      <c r="AA49" s="477" t="str">
        <f>IF(COUNT(Q49)=0,"",ROUND(Q49*Y49,0))</f>
        <v/>
      </c>
      <c r="AB49" s="478"/>
      <c r="AC49" s="478"/>
      <c r="AD49" s="478"/>
      <c r="AE49" s="481" t="s">
        <v>163</v>
      </c>
      <c r="AF49" s="482"/>
    </row>
    <row r="50" spans="1:32" ht="12" customHeight="1">
      <c r="A50" s="583"/>
      <c r="B50" s="582"/>
      <c r="C50" s="533"/>
      <c r="D50" s="534"/>
      <c r="E50" s="534"/>
      <c r="F50" s="534"/>
      <c r="G50" s="534"/>
      <c r="H50" s="534"/>
      <c r="I50" s="535"/>
      <c r="J50" s="537"/>
      <c r="K50" s="498"/>
      <c r="L50" s="492"/>
      <c r="M50" s="493"/>
      <c r="N50" s="493"/>
      <c r="O50" s="493"/>
      <c r="P50" s="498"/>
      <c r="Q50" s="492"/>
      <c r="R50" s="493"/>
      <c r="S50" s="493"/>
      <c r="T50" s="493"/>
      <c r="U50" s="498"/>
      <c r="V50" s="496"/>
      <c r="W50" s="497"/>
      <c r="X50" s="541"/>
      <c r="Y50" s="605" t="s">
        <v>535</v>
      </c>
      <c r="Z50" s="606"/>
      <c r="AA50" s="501"/>
      <c r="AB50" s="502"/>
      <c r="AC50" s="502"/>
      <c r="AD50" s="502"/>
      <c r="AE50" s="504"/>
      <c r="AF50" s="498"/>
    </row>
    <row r="51" spans="1:32" ht="12" customHeight="1">
      <c r="A51" s="583"/>
      <c r="B51" s="582"/>
      <c r="C51" s="545" t="s">
        <v>351</v>
      </c>
      <c r="D51" s="546"/>
      <c r="E51" s="546"/>
      <c r="F51" s="546"/>
      <c r="G51" s="546"/>
      <c r="H51" s="546"/>
      <c r="I51" s="547"/>
      <c r="J51" s="536"/>
      <c r="K51" s="473" t="s">
        <v>34</v>
      </c>
      <c r="L51" s="490"/>
      <c r="M51" s="491"/>
      <c r="N51" s="491"/>
      <c r="O51" s="491"/>
      <c r="P51" s="473" t="s">
        <v>405</v>
      </c>
      <c r="Q51" s="490"/>
      <c r="R51" s="491"/>
      <c r="S51" s="491"/>
      <c r="T51" s="491"/>
      <c r="U51" s="556" t="s">
        <v>434</v>
      </c>
      <c r="V51" s="538" t="str">
        <f t="shared" si="2"/>
        <v/>
      </c>
      <c r="W51" s="539"/>
      <c r="X51" s="540" t="s">
        <v>440</v>
      </c>
      <c r="Y51" s="380">
        <f>AM13</f>
        <v>0</v>
      </c>
      <c r="Z51" s="379" t="s">
        <v>434</v>
      </c>
      <c r="AA51" s="477" t="str">
        <f>IF(COUNT(Q51)=0,"",ROUND(Q51*Y51,0))</f>
        <v/>
      </c>
      <c r="AB51" s="478"/>
      <c r="AC51" s="478"/>
      <c r="AD51" s="478"/>
      <c r="AE51" s="481" t="s">
        <v>348</v>
      </c>
      <c r="AF51" s="482"/>
    </row>
    <row r="52" spans="1:32" ht="12" customHeight="1">
      <c r="A52" s="583"/>
      <c r="B52" s="582"/>
      <c r="C52" s="508"/>
      <c r="D52" s="509"/>
      <c r="E52" s="509"/>
      <c r="F52" s="509"/>
      <c r="G52" s="509"/>
      <c r="H52" s="509"/>
      <c r="I52" s="510"/>
      <c r="J52" s="537"/>
      <c r="K52" s="498"/>
      <c r="L52" s="492"/>
      <c r="M52" s="493"/>
      <c r="N52" s="493"/>
      <c r="O52" s="493"/>
      <c r="P52" s="498"/>
      <c r="Q52" s="492"/>
      <c r="R52" s="493"/>
      <c r="S52" s="493"/>
      <c r="T52" s="493"/>
      <c r="U52" s="498"/>
      <c r="V52" s="496"/>
      <c r="W52" s="497"/>
      <c r="X52" s="541"/>
      <c r="Y52" s="499" t="s">
        <v>483</v>
      </c>
      <c r="Z52" s="500"/>
      <c r="AA52" s="501"/>
      <c r="AB52" s="502"/>
      <c r="AC52" s="502"/>
      <c r="AD52" s="502"/>
      <c r="AE52" s="504"/>
      <c r="AF52" s="498"/>
    </row>
    <row r="53" spans="1:32" ht="12" customHeight="1">
      <c r="A53" s="583"/>
      <c r="B53" s="582"/>
      <c r="C53" s="545" t="s">
        <v>54</v>
      </c>
      <c r="D53" s="546"/>
      <c r="E53" s="546"/>
      <c r="F53" s="546"/>
      <c r="G53" s="546"/>
      <c r="H53" s="546"/>
      <c r="I53" s="547"/>
      <c r="J53" s="536"/>
      <c r="K53" s="473" t="s">
        <v>34</v>
      </c>
      <c r="L53" s="490"/>
      <c r="M53" s="491"/>
      <c r="N53" s="491"/>
      <c r="O53" s="491"/>
      <c r="P53" s="473" t="s">
        <v>405</v>
      </c>
      <c r="Q53" s="490"/>
      <c r="R53" s="491"/>
      <c r="S53" s="491"/>
      <c r="T53" s="491"/>
      <c r="U53" s="556" t="s">
        <v>173</v>
      </c>
      <c r="V53" s="538" t="str">
        <f t="shared" si="2"/>
        <v/>
      </c>
      <c r="W53" s="539"/>
      <c r="X53" s="540" t="s">
        <v>172</v>
      </c>
      <c r="Y53" s="409">
        <f>AM14</f>
        <v>0.438</v>
      </c>
      <c r="Z53" s="408" t="s">
        <v>434</v>
      </c>
      <c r="AA53" s="477" t="str">
        <f>IF(COUNT(Q53)=0,"",ROUND(Q53*Y53,0))</f>
        <v/>
      </c>
      <c r="AB53" s="478"/>
      <c r="AC53" s="478"/>
      <c r="AD53" s="478"/>
      <c r="AE53" s="481" t="s">
        <v>163</v>
      </c>
      <c r="AF53" s="482"/>
    </row>
    <row r="54" spans="1:32" ht="12" customHeight="1">
      <c r="A54" s="583"/>
      <c r="B54" s="582"/>
      <c r="C54" s="508"/>
      <c r="D54" s="509"/>
      <c r="E54" s="509"/>
      <c r="F54" s="509"/>
      <c r="G54" s="509"/>
      <c r="H54" s="509"/>
      <c r="I54" s="510"/>
      <c r="J54" s="537"/>
      <c r="K54" s="498"/>
      <c r="L54" s="492"/>
      <c r="M54" s="493"/>
      <c r="N54" s="493"/>
      <c r="O54" s="493"/>
      <c r="P54" s="498"/>
      <c r="Q54" s="492"/>
      <c r="R54" s="493"/>
      <c r="S54" s="493"/>
      <c r="T54" s="493"/>
      <c r="U54" s="498"/>
      <c r="V54" s="496"/>
      <c r="W54" s="497"/>
      <c r="X54" s="541"/>
      <c r="Y54" s="605" t="s">
        <v>536</v>
      </c>
      <c r="Z54" s="606"/>
      <c r="AA54" s="501"/>
      <c r="AB54" s="502"/>
      <c r="AC54" s="502"/>
      <c r="AD54" s="502"/>
      <c r="AE54" s="504"/>
      <c r="AF54" s="498"/>
    </row>
    <row r="55" spans="1:32" ht="12" customHeight="1">
      <c r="A55" s="583"/>
      <c r="B55" s="582"/>
      <c r="C55" s="530" t="s">
        <v>556</v>
      </c>
      <c r="D55" s="531"/>
      <c r="E55" s="531"/>
      <c r="F55" s="531"/>
      <c r="G55" s="531"/>
      <c r="H55" s="531"/>
      <c r="I55" s="532"/>
      <c r="J55" s="536"/>
      <c r="K55" s="473" t="s">
        <v>34</v>
      </c>
      <c r="L55" s="490"/>
      <c r="M55" s="491"/>
      <c r="N55" s="491"/>
      <c r="O55" s="491"/>
      <c r="P55" s="473" t="s">
        <v>405</v>
      </c>
      <c r="Q55" s="490"/>
      <c r="R55" s="491"/>
      <c r="S55" s="491"/>
      <c r="T55" s="491"/>
      <c r="U55" s="503" t="s">
        <v>134</v>
      </c>
      <c r="V55" s="538" t="str">
        <f t="shared" si="2"/>
        <v/>
      </c>
      <c r="W55" s="539"/>
      <c r="X55" s="473" t="s">
        <v>17</v>
      </c>
      <c r="Y55" s="400">
        <f>AM11</f>
        <v>2.62</v>
      </c>
      <c r="Z55" s="379" t="s">
        <v>434</v>
      </c>
      <c r="AA55" s="477" t="str">
        <f>IF(COUNT(Q55)=0,"",ROUND(Q55*Y55,0))</f>
        <v/>
      </c>
      <c r="AB55" s="478"/>
      <c r="AC55" s="478"/>
      <c r="AD55" s="478"/>
      <c r="AE55" s="481" t="s">
        <v>163</v>
      </c>
      <c r="AF55" s="482"/>
    </row>
    <row r="56" spans="1:32" ht="12" customHeight="1">
      <c r="A56" s="583"/>
      <c r="B56" s="582"/>
      <c r="C56" s="638"/>
      <c r="D56" s="639"/>
      <c r="E56" s="639"/>
      <c r="F56" s="639"/>
      <c r="G56" s="639"/>
      <c r="H56" s="639"/>
      <c r="I56" s="640"/>
      <c r="J56" s="537"/>
      <c r="K56" s="498"/>
      <c r="L56" s="492"/>
      <c r="M56" s="493"/>
      <c r="N56" s="493"/>
      <c r="O56" s="493"/>
      <c r="P56" s="498"/>
      <c r="Q56" s="492"/>
      <c r="R56" s="493"/>
      <c r="S56" s="493"/>
      <c r="T56" s="493"/>
      <c r="U56" s="498"/>
      <c r="V56" s="496"/>
      <c r="W56" s="497"/>
      <c r="X56" s="498"/>
      <c r="Y56" s="499" t="s">
        <v>534</v>
      </c>
      <c r="Z56" s="500"/>
      <c r="AA56" s="501"/>
      <c r="AB56" s="502"/>
      <c r="AC56" s="502"/>
      <c r="AD56" s="502"/>
      <c r="AE56" s="504"/>
      <c r="AF56" s="498"/>
    </row>
    <row r="57" spans="1:32" ht="12" customHeight="1">
      <c r="A57" s="583"/>
      <c r="B57" s="582"/>
      <c r="C57" s="530" t="s">
        <v>557</v>
      </c>
      <c r="D57" s="531"/>
      <c r="E57" s="531"/>
      <c r="F57" s="531"/>
      <c r="G57" s="531"/>
      <c r="H57" s="531"/>
      <c r="I57" s="532"/>
      <c r="J57" s="536"/>
      <c r="K57" s="473" t="s">
        <v>34</v>
      </c>
      <c r="L57" s="490"/>
      <c r="M57" s="491"/>
      <c r="N57" s="491"/>
      <c r="O57" s="491"/>
      <c r="P57" s="473" t="s">
        <v>405</v>
      </c>
      <c r="Q57" s="490"/>
      <c r="R57" s="491"/>
      <c r="S57" s="491"/>
      <c r="T57" s="491"/>
      <c r="U57" s="503" t="s">
        <v>134</v>
      </c>
      <c r="V57" s="538" t="str">
        <f t="shared" si="2"/>
        <v/>
      </c>
      <c r="W57" s="539"/>
      <c r="X57" s="473" t="s">
        <v>17</v>
      </c>
      <c r="Y57" s="400">
        <f>AM15</f>
        <v>2.29</v>
      </c>
      <c r="Z57" s="379" t="s">
        <v>434</v>
      </c>
      <c r="AA57" s="477" t="str">
        <f>IF(COUNT(Q57)=0,"",ROUND(Q57*Y57,0))</f>
        <v/>
      </c>
      <c r="AB57" s="478"/>
      <c r="AC57" s="478"/>
      <c r="AD57" s="478"/>
      <c r="AE57" s="481" t="s">
        <v>163</v>
      </c>
      <c r="AF57" s="482"/>
    </row>
    <row r="58" spans="1:32" ht="12" customHeight="1">
      <c r="A58" s="583"/>
      <c r="B58" s="582"/>
      <c r="C58" s="638"/>
      <c r="D58" s="639"/>
      <c r="E58" s="639"/>
      <c r="F58" s="639"/>
      <c r="G58" s="639"/>
      <c r="H58" s="639"/>
      <c r="I58" s="640"/>
      <c r="J58" s="537"/>
      <c r="K58" s="498"/>
      <c r="L58" s="492"/>
      <c r="M58" s="493"/>
      <c r="N58" s="493"/>
      <c r="O58" s="493"/>
      <c r="P58" s="498"/>
      <c r="Q58" s="492"/>
      <c r="R58" s="493"/>
      <c r="S58" s="493"/>
      <c r="T58" s="493"/>
      <c r="U58" s="498"/>
      <c r="V58" s="496"/>
      <c r="W58" s="497"/>
      <c r="X58" s="498"/>
      <c r="Y58" s="499" t="s">
        <v>534</v>
      </c>
      <c r="Z58" s="500"/>
      <c r="AA58" s="501"/>
      <c r="AB58" s="502"/>
      <c r="AC58" s="502"/>
      <c r="AD58" s="502"/>
      <c r="AE58" s="504"/>
      <c r="AF58" s="498"/>
    </row>
    <row r="59" spans="1:32" ht="12" customHeight="1">
      <c r="A59" s="583"/>
      <c r="B59" s="582"/>
      <c r="C59" s="545" t="s">
        <v>55</v>
      </c>
      <c r="D59" s="546"/>
      <c r="E59" s="546"/>
      <c r="F59" s="546"/>
      <c r="G59" s="546"/>
      <c r="H59" s="546"/>
      <c r="I59" s="547"/>
      <c r="J59" s="536"/>
      <c r="K59" s="473" t="s">
        <v>34</v>
      </c>
      <c r="L59" s="490"/>
      <c r="M59" s="491"/>
      <c r="N59" s="491"/>
      <c r="O59" s="491"/>
      <c r="P59" s="473" t="s">
        <v>405</v>
      </c>
      <c r="Q59" s="490"/>
      <c r="R59" s="491"/>
      <c r="S59" s="491"/>
      <c r="T59" s="491"/>
      <c r="U59" s="503" t="s">
        <v>134</v>
      </c>
      <c r="V59" s="538" t="str">
        <f t="shared" si="2"/>
        <v/>
      </c>
      <c r="W59" s="539"/>
      <c r="X59" s="473" t="s">
        <v>17</v>
      </c>
      <c r="Y59" s="400">
        <f>AM15</f>
        <v>2.29</v>
      </c>
      <c r="Z59" s="379" t="s">
        <v>434</v>
      </c>
      <c r="AA59" s="477" t="str">
        <f>IF(COUNT(Q59)=0,"",ROUND(Q59*Y59,0))</f>
        <v/>
      </c>
      <c r="AB59" s="478"/>
      <c r="AC59" s="478"/>
      <c r="AD59" s="478"/>
      <c r="AE59" s="481" t="s">
        <v>163</v>
      </c>
      <c r="AF59" s="482"/>
    </row>
    <row r="60" spans="1:32" ht="12" customHeight="1">
      <c r="A60" s="583"/>
      <c r="B60" s="582"/>
      <c r="C60" s="508"/>
      <c r="D60" s="509"/>
      <c r="E60" s="509"/>
      <c r="F60" s="509"/>
      <c r="G60" s="509"/>
      <c r="H60" s="509"/>
      <c r="I60" s="510"/>
      <c r="J60" s="537"/>
      <c r="K60" s="498"/>
      <c r="L60" s="492"/>
      <c r="M60" s="493"/>
      <c r="N60" s="493"/>
      <c r="O60" s="493"/>
      <c r="P60" s="498"/>
      <c r="Q60" s="492"/>
      <c r="R60" s="493"/>
      <c r="S60" s="493"/>
      <c r="T60" s="493"/>
      <c r="U60" s="498"/>
      <c r="V60" s="496"/>
      <c r="W60" s="497"/>
      <c r="X60" s="498"/>
      <c r="Y60" s="624" t="s">
        <v>534</v>
      </c>
      <c r="Z60" s="541"/>
      <c r="AA60" s="501"/>
      <c r="AB60" s="502"/>
      <c r="AC60" s="502"/>
      <c r="AD60" s="502"/>
      <c r="AE60" s="504"/>
      <c r="AF60" s="498"/>
    </row>
    <row r="61" spans="1:32" ht="12" customHeight="1">
      <c r="A61" s="583"/>
      <c r="B61" s="582"/>
      <c r="C61" s="545" t="s">
        <v>56</v>
      </c>
      <c r="D61" s="546"/>
      <c r="E61" s="546"/>
      <c r="F61" s="546"/>
      <c r="G61" s="546"/>
      <c r="H61" s="546"/>
      <c r="I61" s="547"/>
      <c r="J61" s="536"/>
      <c r="K61" s="473" t="s">
        <v>34</v>
      </c>
      <c r="L61" s="490"/>
      <c r="M61" s="491"/>
      <c r="N61" s="491"/>
      <c r="O61" s="491"/>
      <c r="P61" s="473" t="s">
        <v>405</v>
      </c>
      <c r="Q61" s="490"/>
      <c r="R61" s="491"/>
      <c r="S61" s="491"/>
      <c r="T61" s="491"/>
      <c r="U61" s="503" t="s">
        <v>134</v>
      </c>
      <c r="V61" s="538" t="str">
        <f t="shared" si="2"/>
        <v/>
      </c>
      <c r="W61" s="539"/>
      <c r="X61" s="473" t="s">
        <v>17</v>
      </c>
      <c r="Y61" s="400">
        <f>AM16</f>
        <v>1.58</v>
      </c>
      <c r="Z61" s="379" t="s">
        <v>434</v>
      </c>
      <c r="AA61" s="477" t="str">
        <f>IF(COUNT(Q61)=0,"",ROUND(Q61*Y61,0))</f>
        <v/>
      </c>
      <c r="AB61" s="478"/>
      <c r="AC61" s="478"/>
      <c r="AD61" s="478"/>
      <c r="AE61" s="481" t="s">
        <v>163</v>
      </c>
      <c r="AF61" s="482"/>
    </row>
    <row r="62" spans="1:32" ht="12" customHeight="1">
      <c r="A62" s="583"/>
      <c r="B62" s="582"/>
      <c r="C62" s="517"/>
      <c r="D62" s="518"/>
      <c r="E62" s="518"/>
      <c r="F62" s="518"/>
      <c r="G62" s="518"/>
      <c r="H62" s="518"/>
      <c r="I62" s="519"/>
      <c r="J62" s="631"/>
      <c r="K62" s="474"/>
      <c r="L62" s="524"/>
      <c r="M62" s="525"/>
      <c r="N62" s="525"/>
      <c r="O62" s="525"/>
      <c r="P62" s="474"/>
      <c r="Q62" s="524"/>
      <c r="R62" s="525"/>
      <c r="S62" s="525"/>
      <c r="T62" s="525"/>
      <c r="U62" s="474"/>
      <c r="V62" s="574"/>
      <c r="W62" s="575"/>
      <c r="X62" s="474"/>
      <c r="Y62" s="475" t="s">
        <v>534</v>
      </c>
      <c r="Z62" s="476"/>
      <c r="AA62" s="479"/>
      <c r="AB62" s="480"/>
      <c r="AC62" s="480"/>
      <c r="AD62" s="480"/>
      <c r="AE62" s="483"/>
      <c r="AF62" s="474"/>
    </row>
    <row r="63" spans="1:32" ht="24" customHeight="1" thickBot="1">
      <c r="A63" s="584"/>
      <c r="B63" s="585"/>
      <c r="C63" s="460" t="s">
        <v>60</v>
      </c>
      <c r="D63" s="461"/>
      <c r="E63" s="461"/>
      <c r="F63" s="461"/>
      <c r="G63" s="461"/>
      <c r="H63" s="461"/>
      <c r="I63" s="462"/>
      <c r="J63" s="353">
        <f>SUM(J47:J61)</f>
        <v>0</v>
      </c>
      <c r="K63" s="68" t="s">
        <v>34</v>
      </c>
      <c r="L63" s="615" t="s">
        <v>138</v>
      </c>
      <c r="M63" s="616"/>
      <c r="N63" s="616"/>
      <c r="O63" s="616"/>
      <c r="P63" s="617"/>
      <c r="Q63" s="615" t="s">
        <v>138</v>
      </c>
      <c r="R63" s="616"/>
      <c r="S63" s="616"/>
      <c r="T63" s="616"/>
      <c r="U63" s="617"/>
      <c r="V63" s="615" t="s">
        <v>138</v>
      </c>
      <c r="W63" s="616"/>
      <c r="X63" s="617"/>
      <c r="Y63" s="625" t="s">
        <v>138</v>
      </c>
      <c r="Z63" s="626"/>
      <c r="AA63" s="627">
        <f>SUM(AA47:AD61)</f>
        <v>0</v>
      </c>
      <c r="AB63" s="628"/>
      <c r="AC63" s="628"/>
      <c r="AD63" s="628"/>
      <c r="AE63" s="629" t="s">
        <v>163</v>
      </c>
      <c r="AF63" s="630"/>
    </row>
    <row r="64" spans="1:32" ht="24" customHeight="1" thickTop="1">
      <c r="A64" s="612" t="s">
        <v>61</v>
      </c>
      <c r="B64" s="613"/>
      <c r="C64" s="613"/>
      <c r="D64" s="613"/>
      <c r="E64" s="613"/>
      <c r="F64" s="613"/>
      <c r="G64" s="613"/>
      <c r="H64" s="613"/>
      <c r="I64" s="614"/>
      <c r="J64" s="354">
        <f>+J63+J46</f>
        <v>0</v>
      </c>
      <c r="K64" s="70" t="s">
        <v>34</v>
      </c>
      <c r="L64" s="612" t="s">
        <v>138</v>
      </c>
      <c r="M64" s="613"/>
      <c r="N64" s="613"/>
      <c r="O64" s="613"/>
      <c r="P64" s="614"/>
      <c r="Q64" s="612" t="s">
        <v>138</v>
      </c>
      <c r="R64" s="613"/>
      <c r="S64" s="613"/>
      <c r="T64" s="613"/>
      <c r="U64" s="614"/>
      <c r="V64" s="612" t="s">
        <v>138</v>
      </c>
      <c r="W64" s="613"/>
      <c r="X64" s="614"/>
      <c r="Y64" s="620" t="s">
        <v>138</v>
      </c>
      <c r="Z64" s="621"/>
      <c r="AA64" s="622">
        <f>AA46+AA63</f>
        <v>0</v>
      </c>
      <c r="AB64" s="623"/>
      <c r="AC64" s="623"/>
      <c r="AD64" s="623"/>
      <c r="AE64" s="618" t="s">
        <v>163</v>
      </c>
      <c r="AF64" s="619"/>
    </row>
    <row r="65" spans="1:33" ht="9" customHeight="1"/>
    <row r="66" spans="1:33">
      <c r="A66" s="53" t="s">
        <v>454</v>
      </c>
      <c r="B66" s="53" t="s">
        <v>538</v>
      </c>
      <c r="C66" s="33"/>
      <c r="D66" s="33"/>
      <c r="E66" s="33"/>
      <c r="F66" s="33"/>
      <c r="G66" s="33"/>
      <c r="H66" s="33"/>
      <c r="I66" s="33"/>
      <c r="AG66"/>
    </row>
    <row r="67" spans="1:33">
      <c r="A67" s="53" t="s">
        <v>457</v>
      </c>
      <c r="B67" s="53" t="s">
        <v>539</v>
      </c>
      <c r="C67" s="33"/>
      <c r="D67" s="33"/>
      <c r="E67" s="33"/>
      <c r="F67" s="33"/>
      <c r="G67" s="33"/>
      <c r="H67" s="33"/>
      <c r="I67" s="33"/>
      <c r="AG67"/>
    </row>
    <row r="68" spans="1:33">
      <c r="A68" s="53" t="s">
        <v>460</v>
      </c>
      <c r="B68" s="53" t="s">
        <v>472</v>
      </c>
      <c r="C68" s="33"/>
      <c r="D68" s="33"/>
      <c r="E68" s="33"/>
      <c r="F68" s="33"/>
      <c r="G68" s="33"/>
      <c r="H68" s="33"/>
      <c r="I68" s="33"/>
    </row>
    <row r="69" spans="1:33">
      <c r="A69" s="53"/>
      <c r="B69" s="52"/>
      <c r="C69" s="33"/>
      <c r="D69" s="33"/>
      <c r="E69" s="33"/>
      <c r="F69" s="33"/>
      <c r="G69" s="33"/>
      <c r="H69" s="33"/>
      <c r="I69" s="33"/>
    </row>
  </sheetData>
  <mergeCells count="357">
    <mergeCell ref="D11:I12"/>
    <mergeCell ref="J11:J12"/>
    <mergeCell ref="AA29:AD30"/>
    <mergeCell ref="AE29:AF30"/>
    <mergeCell ref="AE35:AF36"/>
    <mergeCell ref="B9:B30"/>
    <mergeCell ref="C29:I30"/>
    <mergeCell ref="J29:J30"/>
    <mergeCell ref="K29:K30"/>
    <mergeCell ref="L29:O30"/>
    <mergeCell ref="P29:P30"/>
    <mergeCell ref="D19:I20"/>
    <mergeCell ref="J19:J20"/>
    <mergeCell ref="K19:K20"/>
    <mergeCell ref="L19:O20"/>
    <mergeCell ref="J27:J28"/>
    <mergeCell ref="K27:K28"/>
    <mergeCell ref="D17:I18"/>
    <mergeCell ref="J17:J18"/>
    <mergeCell ref="K17:K18"/>
    <mergeCell ref="L17:O18"/>
    <mergeCell ref="P17:P18"/>
    <mergeCell ref="P19:P20"/>
    <mergeCell ref="P21:P22"/>
    <mergeCell ref="L27:O28"/>
    <mergeCell ref="L37:O38"/>
    <mergeCell ref="P37:P38"/>
    <mergeCell ref="Q37:T38"/>
    <mergeCell ref="U37:U38"/>
    <mergeCell ref="V37:W38"/>
    <mergeCell ref="AE37:AF38"/>
    <mergeCell ref="AA37:AD38"/>
    <mergeCell ref="U25:U26"/>
    <mergeCell ref="Q27:T28"/>
    <mergeCell ref="Q29:T30"/>
    <mergeCell ref="U29:U30"/>
    <mergeCell ref="V29:W30"/>
    <mergeCell ref="P27:P28"/>
    <mergeCell ref="X29:X30"/>
    <mergeCell ref="Y30:Z30"/>
    <mergeCell ref="L33:O34"/>
    <mergeCell ref="Q23:T24"/>
    <mergeCell ref="U23:U24"/>
    <mergeCell ref="U27:U28"/>
    <mergeCell ref="V27:W28"/>
    <mergeCell ref="X27:X28"/>
    <mergeCell ref="Y28:Z28"/>
    <mergeCell ref="V25:W26"/>
    <mergeCell ref="AA27:AD28"/>
    <mergeCell ref="AE27:AF28"/>
    <mergeCell ref="AE43:AF44"/>
    <mergeCell ref="Y42:Z42"/>
    <mergeCell ref="AA41:AD42"/>
    <mergeCell ref="AE41:AF42"/>
    <mergeCell ref="AA39:AD40"/>
    <mergeCell ref="AE39:AF40"/>
    <mergeCell ref="AA57:AD58"/>
    <mergeCell ref="AE57:AF58"/>
    <mergeCell ref="C57:I58"/>
    <mergeCell ref="J57:J58"/>
    <mergeCell ref="K57:K58"/>
    <mergeCell ref="L57:O58"/>
    <mergeCell ref="P57:P58"/>
    <mergeCell ref="Q57:T58"/>
    <mergeCell ref="U57:U58"/>
    <mergeCell ref="V57:W58"/>
    <mergeCell ref="X57:X58"/>
    <mergeCell ref="AA55:AD56"/>
    <mergeCell ref="AE55:AF56"/>
    <mergeCell ref="X53:X54"/>
    <mergeCell ref="Y54:Z54"/>
    <mergeCell ref="AA53:AD54"/>
    <mergeCell ref="AE53:AF54"/>
    <mergeCell ref="C55:I56"/>
    <mergeCell ref="J55:J56"/>
    <mergeCell ref="K55:K56"/>
    <mergeCell ref="L55:O56"/>
    <mergeCell ref="P55:P56"/>
    <mergeCell ref="Q55:T56"/>
    <mergeCell ref="U55:U56"/>
    <mergeCell ref="V55:W56"/>
    <mergeCell ref="X55:X56"/>
    <mergeCell ref="AA51:AD52"/>
    <mergeCell ref="AE51:AF52"/>
    <mergeCell ref="C53:I54"/>
    <mergeCell ref="J53:J54"/>
    <mergeCell ref="K53:K54"/>
    <mergeCell ref="L53:O54"/>
    <mergeCell ref="P53:P54"/>
    <mergeCell ref="Q53:T54"/>
    <mergeCell ref="U53:U54"/>
    <mergeCell ref="V53:W54"/>
    <mergeCell ref="K51:K52"/>
    <mergeCell ref="V51:W52"/>
    <mergeCell ref="X51:X52"/>
    <mergeCell ref="C47:I48"/>
    <mergeCell ref="J47:J48"/>
    <mergeCell ref="K47:K48"/>
    <mergeCell ref="L47:O48"/>
    <mergeCell ref="P47:P48"/>
    <mergeCell ref="P35:P36"/>
    <mergeCell ref="C43:I44"/>
    <mergeCell ref="J43:J44"/>
    <mergeCell ref="K43:K44"/>
    <mergeCell ref="L43:O44"/>
    <mergeCell ref="C39:I40"/>
    <mergeCell ref="J39:J40"/>
    <mergeCell ref="K39:K40"/>
    <mergeCell ref="L39:O40"/>
    <mergeCell ref="P39:P40"/>
    <mergeCell ref="C41:I42"/>
    <mergeCell ref="J41:J42"/>
    <mergeCell ref="K41:K42"/>
    <mergeCell ref="L41:O42"/>
    <mergeCell ref="P41:P42"/>
    <mergeCell ref="P43:P44"/>
    <mergeCell ref="C37:I38"/>
    <mergeCell ref="J37:J38"/>
    <mergeCell ref="K37:K38"/>
    <mergeCell ref="D21:I22"/>
    <mergeCell ref="J21:J22"/>
    <mergeCell ref="K21:K22"/>
    <mergeCell ref="V17:W18"/>
    <mergeCell ref="X17:X18"/>
    <mergeCell ref="Y18:Z18"/>
    <mergeCell ref="AA17:AD18"/>
    <mergeCell ref="AE17:AF18"/>
    <mergeCell ref="U17:U18"/>
    <mergeCell ref="Q17:T18"/>
    <mergeCell ref="Q19:T20"/>
    <mergeCell ref="U19:U20"/>
    <mergeCell ref="AE19:AF20"/>
    <mergeCell ref="AA21:AD22"/>
    <mergeCell ref="AE21:AF22"/>
    <mergeCell ref="V19:W20"/>
    <mergeCell ref="X19:X20"/>
    <mergeCell ref="Y20:Z20"/>
    <mergeCell ref="U21:U22"/>
    <mergeCell ref="V21:W22"/>
    <mergeCell ref="X21:X22"/>
    <mergeCell ref="Y22:Z22"/>
    <mergeCell ref="Q21:T22"/>
    <mergeCell ref="L21:O22"/>
    <mergeCell ref="V13:W14"/>
    <mergeCell ref="X13:X14"/>
    <mergeCell ref="AE13:AF14"/>
    <mergeCell ref="D15:I16"/>
    <mergeCell ref="J15:J16"/>
    <mergeCell ref="K15:K16"/>
    <mergeCell ref="L15:O16"/>
    <mergeCell ref="P15:P16"/>
    <mergeCell ref="Q15:T16"/>
    <mergeCell ref="U15:U16"/>
    <mergeCell ref="D13:I14"/>
    <mergeCell ref="J13:J14"/>
    <mergeCell ref="K13:K14"/>
    <mergeCell ref="L13:O14"/>
    <mergeCell ref="P13:P14"/>
    <mergeCell ref="Q13:T14"/>
    <mergeCell ref="AA13:AD14"/>
    <mergeCell ref="V15:W16"/>
    <mergeCell ref="X15:X16"/>
    <mergeCell ref="Y16:Z16"/>
    <mergeCell ref="AA15:AD16"/>
    <mergeCell ref="AE15:AF16"/>
    <mergeCell ref="Y14:Z14"/>
    <mergeCell ref="U11:U12"/>
    <mergeCell ref="V11:W12"/>
    <mergeCell ref="X11:X12"/>
    <mergeCell ref="Y12:Z12"/>
    <mergeCell ref="AA11:AD12"/>
    <mergeCell ref="AE11:AF12"/>
    <mergeCell ref="X9:X10"/>
    <mergeCell ref="Y10:Z10"/>
    <mergeCell ref="AA9:AD10"/>
    <mergeCell ref="AE9:AF10"/>
    <mergeCell ref="K11:K12"/>
    <mergeCell ref="L11:O12"/>
    <mergeCell ref="P11:P12"/>
    <mergeCell ref="Q11:T12"/>
    <mergeCell ref="AE64:AF64"/>
    <mergeCell ref="C63:I63"/>
    <mergeCell ref="L63:P63"/>
    <mergeCell ref="Y64:Z64"/>
    <mergeCell ref="AA64:AD64"/>
    <mergeCell ref="Y60:Z60"/>
    <mergeCell ref="AA59:AD60"/>
    <mergeCell ref="AE59:AF60"/>
    <mergeCell ref="Y63:Z63"/>
    <mergeCell ref="AA63:AD63"/>
    <mergeCell ref="AE63:AF63"/>
    <mergeCell ref="AA61:AD62"/>
    <mergeCell ref="X61:X62"/>
    <mergeCell ref="Y62:Z62"/>
    <mergeCell ref="C61:I62"/>
    <mergeCell ref="J61:J62"/>
    <mergeCell ref="K61:K62"/>
    <mergeCell ref="L61:O62"/>
    <mergeCell ref="Q61:T62"/>
    <mergeCell ref="U59:U60"/>
    <mergeCell ref="J9:J10"/>
    <mergeCell ref="K9:K10"/>
    <mergeCell ref="L9:O10"/>
    <mergeCell ref="P9:P10"/>
    <mergeCell ref="U9:U10"/>
    <mergeCell ref="Q9:T10"/>
    <mergeCell ref="V9:W10"/>
    <mergeCell ref="A64:I64"/>
    <mergeCell ref="L64:P64"/>
    <mergeCell ref="Q64:U64"/>
    <mergeCell ref="V64:X64"/>
    <mergeCell ref="C59:I60"/>
    <mergeCell ref="J59:J60"/>
    <mergeCell ref="K59:K60"/>
    <mergeCell ref="L59:O60"/>
    <mergeCell ref="P59:P60"/>
    <mergeCell ref="Q59:T60"/>
    <mergeCell ref="X59:X60"/>
    <mergeCell ref="Q63:U63"/>
    <mergeCell ref="V63:X63"/>
    <mergeCell ref="C51:I52"/>
    <mergeCell ref="J51:J52"/>
    <mergeCell ref="U61:U62"/>
    <mergeCell ref="V61:W62"/>
    <mergeCell ref="V59:W60"/>
    <mergeCell ref="Y50:Z50"/>
    <mergeCell ref="L51:O52"/>
    <mergeCell ref="P51:P52"/>
    <mergeCell ref="Q51:T52"/>
    <mergeCell ref="U51:U52"/>
    <mergeCell ref="Y52:Z52"/>
    <mergeCell ref="Y56:Z56"/>
    <mergeCell ref="Y58:Z58"/>
    <mergeCell ref="AE46:AF46"/>
    <mergeCell ref="A47:B63"/>
    <mergeCell ref="U31:U32"/>
    <mergeCell ref="V31:W32"/>
    <mergeCell ref="X31:X32"/>
    <mergeCell ref="Y32:Z32"/>
    <mergeCell ref="AA31:AD32"/>
    <mergeCell ref="AE31:AF32"/>
    <mergeCell ref="C33:I34"/>
    <mergeCell ref="J33:J34"/>
    <mergeCell ref="B46:I46"/>
    <mergeCell ref="L46:P46"/>
    <mergeCell ref="Q46:U46"/>
    <mergeCell ref="V46:X46"/>
    <mergeCell ref="Y46:Z46"/>
    <mergeCell ref="AA46:AD46"/>
    <mergeCell ref="C45:I45"/>
    <mergeCell ref="L45:P45"/>
    <mergeCell ref="AE61:AF62"/>
    <mergeCell ref="L49:O50"/>
    <mergeCell ref="P49:P50"/>
    <mergeCell ref="Q49:T50"/>
    <mergeCell ref="U49:U50"/>
    <mergeCell ref="P61:P62"/>
    <mergeCell ref="B31:B45"/>
    <mergeCell ref="K33:K34"/>
    <mergeCell ref="P33:P34"/>
    <mergeCell ref="Q33:T34"/>
    <mergeCell ref="U33:U34"/>
    <mergeCell ref="V33:W34"/>
    <mergeCell ref="X33:X34"/>
    <mergeCell ref="Y34:Z34"/>
    <mergeCell ref="C31:I32"/>
    <mergeCell ref="J31:J32"/>
    <mergeCell ref="K31:K32"/>
    <mergeCell ref="L31:O32"/>
    <mergeCell ref="P31:P32"/>
    <mergeCell ref="Q31:T32"/>
    <mergeCell ref="U43:U44"/>
    <mergeCell ref="V43:W44"/>
    <mergeCell ref="X43:X44"/>
    <mergeCell ref="Q45:U45"/>
    <mergeCell ref="V45:X45"/>
    <mergeCell ref="U47:U48"/>
    <mergeCell ref="V47:W48"/>
    <mergeCell ref="X47:X48"/>
    <mergeCell ref="Y48:Z48"/>
    <mergeCell ref="Q35:T36"/>
    <mergeCell ref="U35:U36"/>
    <mergeCell ref="AA47:AD48"/>
    <mergeCell ref="Y45:Z45"/>
    <mergeCell ref="AA45:AD45"/>
    <mergeCell ref="Q39:T40"/>
    <mergeCell ref="U39:U40"/>
    <mergeCell ref="V39:W40"/>
    <mergeCell ref="Q41:T42"/>
    <mergeCell ref="U41:U42"/>
    <mergeCell ref="V41:W42"/>
    <mergeCell ref="Q43:T44"/>
    <mergeCell ref="Y44:Z44"/>
    <mergeCell ref="AA43:AD44"/>
    <mergeCell ref="X35:X36"/>
    <mergeCell ref="X39:X40"/>
    <mergeCell ref="Y40:Z40"/>
    <mergeCell ref="AA35:AD36"/>
    <mergeCell ref="AE47:AF48"/>
    <mergeCell ref="C49:I50"/>
    <mergeCell ref="J49:J50"/>
    <mergeCell ref="K49:K50"/>
    <mergeCell ref="V49:W50"/>
    <mergeCell ref="X49:X50"/>
    <mergeCell ref="D23:I24"/>
    <mergeCell ref="J23:J24"/>
    <mergeCell ref="K23:K24"/>
    <mergeCell ref="L23:O24"/>
    <mergeCell ref="AA49:AD50"/>
    <mergeCell ref="AE49:AF50"/>
    <mergeCell ref="AA33:AD34"/>
    <mergeCell ref="AE33:AF34"/>
    <mergeCell ref="C35:I36"/>
    <mergeCell ref="J35:J36"/>
    <mergeCell ref="K35:K36"/>
    <mergeCell ref="Y36:Z36"/>
    <mergeCell ref="X37:X38"/>
    <mergeCell ref="Y38:Z38"/>
    <mergeCell ref="X41:X42"/>
    <mergeCell ref="V35:W36"/>
    <mergeCell ref="P23:P24"/>
    <mergeCell ref="Q47:T48"/>
    <mergeCell ref="A9:A46"/>
    <mergeCell ref="X25:X26"/>
    <mergeCell ref="Y26:Z26"/>
    <mergeCell ref="AA25:AD26"/>
    <mergeCell ref="AE25:AF26"/>
    <mergeCell ref="V8:X8"/>
    <mergeCell ref="C27:I28"/>
    <mergeCell ref="L35:O36"/>
    <mergeCell ref="V23:W24"/>
    <mergeCell ref="X23:X24"/>
    <mergeCell ref="Y24:Z24"/>
    <mergeCell ref="AA23:AD24"/>
    <mergeCell ref="AA19:AD20"/>
    <mergeCell ref="U13:U14"/>
    <mergeCell ref="AE23:AF24"/>
    <mergeCell ref="D9:I10"/>
    <mergeCell ref="C9:C26"/>
    <mergeCell ref="D25:I26"/>
    <mergeCell ref="J25:J26"/>
    <mergeCell ref="K25:K26"/>
    <mergeCell ref="L25:O26"/>
    <mergeCell ref="P25:P26"/>
    <mergeCell ref="Q25:T26"/>
    <mergeCell ref="AE45:AF45"/>
    <mergeCell ref="AA1:AF2"/>
    <mergeCell ref="A6:R6"/>
    <mergeCell ref="S6:U6"/>
    <mergeCell ref="Z6:AB6"/>
    <mergeCell ref="AE6:AF6"/>
    <mergeCell ref="A8:I8"/>
    <mergeCell ref="J8:K8"/>
    <mergeCell ref="L8:P8"/>
    <mergeCell ref="Q8:U8"/>
    <mergeCell ref="Y8:Z8"/>
    <mergeCell ref="AA8:AF8"/>
  </mergeCells>
  <phoneticPr fontId="3"/>
  <pageMargins left="0.59055118110236227" right="0.19685039370078741" top="0.51181102362204722" bottom="0.51181102362204722" header="0.31496062992125984" footer="0.27559055118110237"/>
  <pageSetup paperSize="9" scale="89" orientation="portrait" r:id="rId1"/>
  <headerFooter scaleWithDoc="0" alignWithMargins="0">
    <oddFooter>&amp;L&amp;9 2026.03.31新T&amp;C-4-</oddFooter>
    <firstFooter>&amp;L&amp;9 2013.10</firstFooter>
  </headerFooter>
  <ignoredErrors>
    <ignoredError sqref="V27 V2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A292-FD92-4213-B08E-10A9FBEC8CAC}">
  <sheetPr>
    <pageSetUpPr fitToPage="1"/>
  </sheetPr>
  <dimension ref="A1:AX40"/>
  <sheetViews>
    <sheetView zoomScaleNormal="100" workbookViewId="0">
      <selection activeCell="Q7" sqref="Q7:S7"/>
    </sheetView>
  </sheetViews>
  <sheetFormatPr defaultRowHeight="13.5"/>
  <cols>
    <col min="1" max="2" width="2.625" style="24" customWidth="1"/>
    <col min="3" max="5" width="3.125" style="24" customWidth="1"/>
    <col min="6" max="6" width="0.875" style="24" customWidth="1"/>
    <col min="7" max="14" width="3.125" style="24" customWidth="1"/>
    <col min="15" max="15" width="4.125" style="3" customWidth="1"/>
    <col min="16" max="16" width="3.625" style="3" customWidth="1"/>
    <col min="17" max="18" width="3.125" style="3" customWidth="1"/>
    <col min="19" max="19" width="4.375" style="3" customWidth="1"/>
    <col min="20" max="20" width="3.125" style="3" customWidth="1"/>
    <col min="21" max="21" width="4.125" style="3" customWidth="1"/>
    <col min="22" max="22" width="3.125" style="3" customWidth="1"/>
    <col min="23" max="24" width="3.125" style="25" customWidth="1"/>
    <col min="25" max="25" width="3.125" style="3" customWidth="1"/>
    <col min="26" max="26" width="4.125" style="3" customWidth="1"/>
    <col min="27" max="27" width="3.125" style="71" customWidth="1"/>
    <col min="28" max="28" width="4.125" style="72" customWidth="1"/>
    <col min="29" max="29" width="4.625" style="24" customWidth="1"/>
    <col min="30" max="49" width="3.125" style="24" customWidth="1"/>
    <col min="50" max="50" width="8.875" customWidth="1"/>
    <col min="51" max="64" width="3.125" style="24" customWidth="1"/>
    <col min="65" max="16384" width="9" style="24"/>
  </cols>
  <sheetData>
    <row r="1" spans="1:49" ht="18" customHeight="1">
      <c r="A1" s="1" t="s">
        <v>139</v>
      </c>
      <c r="D1" s="1"/>
      <c r="E1" s="60"/>
      <c r="F1" s="60"/>
      <c r="G1" s="60"/>
      <c r="H1" s="60"/>
      <c r="I1" s="60"/>
      <c r="J1" s="60"/>
      <c r="K1" s="60"/>
      <c r="L1" s="60"/>
      <c r="M1" s="60"/>
      <c r="N1" s="60"/>
      <c r="O1" s="60"/>
      <c r="P1" s="60"/>
      <c r="Q1" s="60"/>
      <c r="R1" s="60"/>
      <c r="S1" s="60"/>
      <c r="T1" s="60"/>
      <c r="U1" s="60"/>
      <c r="V1" s="60"/>
      <c r="W1" s="60"/>
      <c r="X1" s="170"/>
      <c r="Y1" s="727">
        <f>表1!AA1</f>
        <v>0</v>
      </c>
      <c r="Z1" s="728"/>
      <c r="AA1" s="728"/>
      <c r="AB1" s="728"/>
      <c r="AC1" s="729"/>
    </row>
    <row r="2" spans="1:49" ht="18" customHeight="1">
      <c r="A2" s="1"/>
      <c r="D2" s="1"/>
      <c r="E2" s="60"/>
      <c r="F2" s="60"/>
      <c r="G2" s="60"/>
      <c r="H2" s="60"/>
      <c r="I2" s="60"/>
      <c r="J2" s="60"/>
      <c r="K2" s="60"/>
      <c r="L2" s="60"/>
      <c r="M2" s="60"/>
      <c r="N2" s="60"/>
      <c r="O2" s="60"/>
      <c r="P2" s="60"/>
      <c r="Q2" s="60"/>
      <c r="R2" s="60"/>
      <c r="S2" s="60"/>
      <c r="T2" s="60"/>
      <c r="U2" s="60"/>
      <c r="V2" s="60"/>
      <c r="W2" s="60"/>
      <c r="X2" s="170"/>
      <c r="Y2" s="730"/>
      <c r="Z2" s="731"/>
      <c r="AA2" s="731"/>
      <c r="AB2" s="731"/>
      <c r="AC2" s="732"/>
    </row>
    <row r="3" spans="1:49" ht="15.95" customHeight="1">
      <c r="A3" s="1"/>
      <c r="D3" s="1"/>
      <c r="E3" s="1"/>
      <c r="F3" s="1"/>
      <c r="G3" s="3"/>
      <c r="H3" s="3"/>
      <c r="I3" s="3"/>
      <c r="J3" s="3"/>
      <c r="K3" s="3"/>
      <c r="L3" s="3"/>
      <c r="M3" s="3"/>
      <c r="N3" s="3"/>
      <c r="W3" s="43"/>
      <c r="X3" s="43"/>
    </row>
    <row r="4" spans="1:49" ht="15.95" customHeight="1">
      <c r="B4" s="2" t="s">
        <v>255</v>
      </c>
      <c r="C4" s="44" t="s">
        <v>509</v>
      </c>
      <c r="D4" s="26"/>
      <c r="E4" s="44"/>
      <c r="F4" s="44"/>
      <c r="G4" s="26"/>
      <c r="H4" s="26"/>
      <c r="I4" s="26"/>
      <c r="J4" s="26"/>
      <c r="K4" s="26"/>
      <c r="L4" s="26"/>
      <c r="M4" s="26"/>
      <c r="N4" s="26"/>
      <c r="O4" s="26"/>
      <c r="P4" s="26"/>
      <c r="Q4" s="26"/>
      <c r="R4" s="26"/>
      <c r="S4" s="26"/>
      <c r="T4" s="26"/>
      <c r="U4" s="26"/>
      <c r="V4" s="26"/>
      <c r="W4" s="45"/>
      <c r="X4" s="45"/>
      <c r="Y4" s="26"/>
      <c r="Z4" s="26"/>
    </row>
    <row r="5" spans="1:49" ht="15.75" customHeight="1">
      <c r="B5" s="44"/>
      <c r="C5" s="59" t="s">
        <v>541</v>
      </c>
      <c r="D5" s="54"/>
      <c r="E5" s="54"/>
      <c r="F5" s="54"/>
      <c r="G5" s="54"/>
      <c r="H5" s="54"/>
      <c r="I5" s="54"/>
      <c r="J5" s="54"/>
      <c r="K5" s="54"/>
      <c r="L5" s="54"/>
      <c r="M5" s="54"/>
      <c r="N5" s="54"/>
      <c r="O5" s="54"/>
      <c r="P5" s="54"/>
      <c r="Q5" s="54"/>
      <c r="R5" s="54"/>
      <c r="S5" s="54"/>
      <c r="T5" s="54"/>
      <c r="U5" s="54"/>
      <c r="V5" s="54"/>
      <c r="W5" s="54"/>
      <c r="X5" s="54"/>
      <c r="Y5" s="54"/>
      <c r="Z5" s="54"/>
    </row>
    <row r="6" spans="1:49" ht="15" customHeight="1">
      <c r="G6" s="3"/>
      <c r="H6" s="3"/>
      <c r="I6" s="3"/>
      <c r="J6" s="3"/>
      <c r="K6" s="3"/>
      <c r="L6" s="3"/>
      <c r="M6" s="3"/>
      <c r="N6" s="3"/>
      <c r="W6" s="43"/>
      <c r="X6" s="43"/>
    </row>
    <row r="7" spans="1:49" s="3" customFormat="1" ht="15.95" customHeight="1">
      <c r="A7" s="430" t="s">
        <v>542</v>
      </c>
      <c r="B7" s="430"/>
      <c r="C7" s="430"/>
      <c r="D7" s="430"/>
      <c r="E7" s="430"/>
      <c r="F7" s="430"/>
      <c r="G7" s="430"/>
      <c r="H7" s="430"/>
      <c r="I7" s="430"/>
      <c r="J7" s="430"/>
      <c r="K7" s="430"/>
      <c r="L7" s="430"/>
      <c r="M7" s="430"/>
      <c r="N7" s="430"/>
      <c r="O7" s="430"/>
      <c r="P7" s="430"/>
      <c r="Q7" s="667"/>
      <c r="R7" s="667"/>
      <c r="S7" s="667"/>
      <c r="T7" s="3" t="s">
        <v>129</v>
      </c>
      <c r="U7" s="413"/>
      <c r="V7" s="3" t="s">
        <v>130</v>
      </c>
      <c r="W7" s="65" t="s">
        <v>249</v>
      </c>
      <c r="X7" s="667"/>
      <c r="Y7" s="667"/>
      <c r="Z7" s="667"/>
      <c r="AA7" s="3" t="s">
        <v>129</v>
      </c>
      <c r="AB7" s="413"/>
      <c r="AC7" s="72" t="s">
        <v>250</v>
      </c>
      <c r="AW7" s="2"/>
    </row>
    <row r="8" spans="1:49" ht="5.25" customHeight="1">
      <c r="G8" s="3"/>
      <c r="H8" s="3"/>
      <c r="I8" s="3"/>
      <c r="J8" s="3"/>
      <c r="K8" s="3"/>
      <c r="L8" s="3"/>
      <c r="M8" s="3"/>
      <c r="N8" s="3"/>
      <c r="W8" s="43"/>
      <c r="X8" s="43"/>
    </row>
    <row r="9" spans="1:49" ht="39" customHeight="1">
      <c r="C9" s="656" t="s">
        <v>13</v>
      </c>
      <c r="D9" s="657"/>
      <c r="E9" s="657"/>
      <c r="F9" s="657"/>
      <c r="G9" s="657"/>
      <c r="H9" s="657"/>
      <c r="I9" s="657"/>
      <c r="J9" s="657"/>
      <c r="K9" s="657"/>
      <c r="L9" s="657"/>
      <c r="M9" s="657"/>
      <c r="N9" s="648"/>
      <c r="O9" s="662" t="s">
        <v>131</v>
      </c>
      <c r="P9" s="663"/>
      <c r="Q9" s="663"/>
      <c r="R9" s="663"/>
      <c r="S9" s="664"/>
      <c r="T9" s="662" t="s">
        <v>398</v>
      </c>
      <c r="U9" s="665"/>
      <c r="V9" s="665"/>
      <c r="W9" s="665"/>
      <c r="X9" s="666"/>
      <c r="Y9" s="662" t="s">
        <v>122</v>
      </c>
      <c r="Z9" s="663"/>
      <c r="AA9" s="663"/>
      <c r="AB9" s="663"/>
      <c r="AC9" s="664"/>
    </row>
    <row r="10" spans="1:49" ht="21.75" customHeight="1" thickBot="1">
      <c r="C10" s="739"/>
      <c r="D10" s="740"/>
      <c r="E10" s="740"/>
      <c r="F10" s="740"/>
      <c r="G10" s="740"/>
      <c r="H10" s="740"/>
      <c r="I10" s="740"/>
      <c r="J10" s="740"/>
      <c r="K10" s="740"/>
      <c r="L10" s="740"/>
      <c r="M10" s="740"/>
      <c r="N10" s="741"/>
      <c r="O10" s="733" t="s">
        <v>179</v>
      </c>
      <c r="P10" s="734"/>
      <c r="Q10" s="734"/>
      <c r="R10" s="734"/>
      <c r="S10" s="735"/>
      <c r="T10" s="736" t="s">
        <v>180</v>
      </c>
      <c r="U10" s="737"/>
      <c r="V10" s="737"/>
      <c r="W10" s="737"/>
      <c r="X10" s="738"/>
      <c r="Y10" s="733" t="s">
        <v>181</v>
      </c>
      <c r="Z10" s="734"/>
      <c r="AA10" s="734"/>
      <c r="AB10" s="734"/>
      <c r="AC10" s="735"/>
    </row>
    <row r="11" spans="1:49" ht="27" customHeight="1" thickTop="1">
      <c r="C11" s="471" t="s">
        <v>140</v>
      </c>
      <c r="D11" s="564" t="s">
        <v>141</v>
      </c>
      <c r="E11" s="669" t="s">
        <v>0</v>
      </c>
      <c r="F11" s="135"/>
      <c r="G11" s="670" t="s">
        <v>380</v>
      </c>
      <c r="H11" s="670"/>
      <c r="I11" s="670"/>
      <c r="J11" s="670"/>
      <c r="K11" s="670"/>
      <c r="L11" s="670"/>
      <c r="M11" s="670"/>
      <c r="N11" s="671"/>
      <c r="O11" s="672" t="str">
        <f>表1!V9</f>
        <v/>
      </c>
      <c r="P11" s="673"/>
      <c r="Q11" s="673"/>
      <c r="R11" s="673"/>
      <c r="S11" s="50" t="s">
        <v>17</v>
      </c>
      <c r="T11" s="674"/>
      <c r="U11" s="675"/>
      <c r="V11" s="675"/>
      <c r="W11" s="684" t="s">
        <v>123</v>
      </c>
      <c r="X11" s="685"/>
      <c r="Y11" s="672" t="str">
        <f>IF(COUNT(T11)=0,"",O11*(T11*0.01+1))</f>
        <v/>
      </c>
      <c r="Z11" s="673"/>
      <c r="AA11" s="673"/>
      <c r="AB11" s="673"/>
      <c r="AC11" s="51" t="s">
        <v>17</v>
      </c>
    </row>
    <row r="12" spans="1:49" ht="27" customHeight="1">
      <c r="C12" s="471"/>
      <c r="D12" s="564"/>
      <c r="E12" s="564"/>
      <c r="F12" s="74"/>
      <c r="G12" s="676" t="s">
        <v>381</v>
      </c>
      <c r="H12" s="676"/>
      <c r="I12" s="676"/>
      <c r="J12" s="676"/>
      <c r="K12" s="676"/>
      <c r="L12" s="676"/>
      <c r="M12" s="676"/>
      <c r="N12" s="677"/>
      <c r="O12" s="678" t="str">
        <f>表1!V11</f>
        <v/>
      </c>
      <c r="P12" s="679"/>
      <c r="Q12" s="679"/>
      <c r="R12" s="679"/>
      <c r="S12" s="46" t="s">
        <v>17</v>
      </c>
      <c r="T12" s="680"/>
      <c r="U12" s="681"/>
      <c r="V12" s="681"/>
      <c r="W12" s="682" t="s">
        <v>123</v>
      </c>
      <c r="X12" s="683"/>
      <c r="Y12" s="678" t="str">
        <f t="shared" ref="Y12:Y35" si="0">IF(COUNT(T12)=0,"",O12*(T12*0.01+1))</f>
        <v/>
      </c>
      <c r="Z12" s="679"/>
      <c r="AA12" s="679"/>
      <c r="AB12" s="679"/>
      <c r="AC12" s="47" t="s">
        <v>17</v>
      </c>
    </row>
    <row r="13" spans="1:49" ht="27" customHeight="1">
      <c r="C13" s="471"/>
      <c r="D13" s="564"/>
      <c r="E13" s="564"/>
      <c r="F13" s="74"/>
      <c r="G13" s="676" t="s">
        <v>382</v>
      </c>
      <c r="H13" s="676"/>
      <c r="I13" s="676"/>
      <c r="J13" s="676"/>
      <c r="K13" s="676"/>
      <c r="L13" s="676"/>
      <c r="M13" s="676"/>
      <c r="N13" s="677"/>
      <c r="O13" s="678" t="str">
        <f>表1!V13</f>
        <v/>
      </c>
      <c r="P13" s="679"/>
      <c r="Q13" s="679"/>
      <c r="R13" s="679"/>
      <c r="S13" s="46" t="s">
        <v>17</v>
      </c>
      <c r="T13" s="680"/>
      <c r="U13" s="681"/>
      <c r="V13" s="681"/>
      <c r="W13" s="682" t="s">
        <v>123</v>
      </c>
      <c r="X13" s="683"/>
      <c r="Y13" s="678" t="str">
        <f t="shared" si="0"/>
        <v/>
      </c>
      <c r="Z13" s="679"/>
      <c r="AA13" s="679"/>
      <c r="AB13" s="679"/>
      <c r="AC13" s="47" t="s">
        <v>17</v>
      </c>
    </row>
    <row r="14" spans="1:49" ht="27" customHeight="1">
      <c r="C14" s="471"/>
      <c r="D14" s="564"/>
      <c r="E14" s="564"/>
      <c r="F14" s="74"/>
      <c r="G14" s="676" t="s">
        <v>383</v>
      </c>
      <c r="H14" s="676"/>
      <c r="I14" s="676"/>
      <c r="J14" s="676"/>
      <c r="K14" s="676"/>
      <c r="L14" s="676"/>
      <c r="M14" s="676"/>
      <c r="N14" s="677"/>
      <c r="O14" s="678" t="str">
        <f>表1!V15</f>
        <v/>
      </c>
      <c r="P14" s="679"/>
      <c r="Q14" s="679"/>
      <c r="R14" s="679"/>
      <c r="S14" s="46" t="s">
        <v>17</v>
      </c>
      <c r="T14" s="680"/>
      <c r="U14" s="681"/>
      <c r="V14" s="681"/>
      <c r="W14" s="682" t="s">
        <v>123</v>
      </c>
      <c r="X14" s="683"/>
      <c r="Y14" s="678" t="str">
        <f t="shared" si="0"/>
        <v/>
      </c>
      <c r="Z14" s="679"/>
      <c r="AA14" s="679"/>
      <c r="AB14" s="679"/>
      <c r="AC14" s="47" t="s">
        <v>17</v>
      </c>
    </row>
    <row r="15" spans="1:49" ht="27" customHeight="1">
      <c r="C15" s="471"/>
      <c r="D15" s="564"/>
      <c r="E15" s="564"/>
      <c r="F15" s="74"/>
      <c r="G15" s="676" t="s">
        <v>384</v>
      </c>
      <c r="H15" s="676"/>
      <c r="I15" s="676"/>
      <c r="J15" s="676"/>
      <c r="K15" s="676"/>
      <c r="L15" s="676"/>
      <c r="M15" s="676"/>
      <c r="N15" s="677"/>
      <c r="O15" s="678" t="str">
        <f>表1!V17</f>
        <v/>
      </c>
      <c r="P15" s="679"/>
      <c r="Q15" s="679"/>
      <c r="R15" s="679"/>
      <c r="S15" s="46" t="s">
        <v>17</v>
      </c>
      <c r="T15" s="680"/>
      <c r="U15" s="681"/>
      <c r="V15" s="681"/>
      <c r="W15" s="682" t="s">
        <v>123</v>
      </c>
      <c r="X15" s="683"/>
      <c r="Y15" s="678" t="str">
        <f t="shared" si="0"/>
        <v/>
      </c>
      <c r="Z15" s="679"/>
      <c r="AA15" s="679"/>
      <c r="AB15" s="679"/>
      <c r="AC15" s="47" t="s">
        <v>17</v>
      </c>
    </row>
    <row r="16" spans="1:49" ht="27" customHeight="1">
      <c r="C16" s="471"/>
      <c r="D16" s="564"/>
      <c r="E16" s="564"/>
      <c r="F16" s="74"/>
      <c r="G16" s="676" t="s">
        <v>385</v>
      </c>
      <c r="H16" s="676"/>
      <c r="I16" s="676"/>
      <c r="J16" s="676"/>
      <c r="K16" s="676"/>
      <c r="L16" s="676"/>
      <c r="M16" s="676"/>
      <c r="N16" s="677"/>
      <c r="O16" s="678" t="str">
        <f>表1!V19</f>
        <v/>
      </c>
      <c r="P16" s="679"/>
      <c r="Q16" s="679"/>
      <c r="R16" s="679"/>
      <c r="S16" s="46" t="s">
        <v>17</v>
      </c>
      <c r="T16" s="680"/>
      <c r="U16" s="681"/>
      <c r="V16" s="681"/>
      <c r="W16" s="682" t="s">
        <v>123</v>
      </c>
      <c r="X16" s="683"/>
      <c r="Y16" s="678" t="str">
        <f t="shared" si="0"/>
        <v/>
      </c>
      <c r="Z16" s="679"/>
      <c r="AA16" s="679"/>
      <c r="AB16" s="679"/>
      <c r="AC16" s="47" t="s">
        <v>17</v>
      </c>
    </row>
    <row r="17" spans="3:30" ht="27" customHeight="1">
      <c r="C17" s="471"/>
      <c r="D17" s="564"/>
      <c r="E17" s="564"/>
      <c r="F17" s="74"/>
      <c r="G17" s="676" t="s">
        <v>386</v>
      </c>
      <c r="H17" s="676"/>
      <c r="I17" s="676"/>
      <c r="J17" s="676"/>
      <c r="K17" s="676"/>
      <c r="L17" s="676"/>
      <c r="M17" s="676"/>
      <c r="N17" s="677"/>
      <c r="O17" s="678" t="str">
        <f>表1!V21</f>
        <v/>
      </c>
      <c r="P17" s="679"/>
      <c r="Q17" s="679"/>
      <c r="R17" s="679"/>
      <c r="S17" s="46" t="s">
        <v>17</v>
      </c>
      <c r="T17" s="680"/>
      <c r="U17" s="681"/>
      <c r="V17" s="681"/>
      <c r="W17" s="682" t="s">
        <v>123</v>
      </c>
      <c r="X17" s="683"/>
      <c r="Y17" s="678" t="str">
        <f t="shared" si="0"/>
        <v/>
      </c>
      <c r="Z17" s="679"/>
      <c r="AA17" s="679"/>
      <c r="AB17" s="679"/>
      <c r="AC17" s="47" t="s">
        <v>17</v>
      </c>
    </row>
    <row r="18" spans="3:30" ht="27" customHeight="1">
      <c r="C18" s="471"/>
      <c r="D18" s="564"/>
      <c r="E18" s="564"/>
      <c r="F18" s="74"/>
      <c r="G18" s="676" t="s">
        <v>387</v>
      </c>
      <c r="H18" s="676"/>
      <c r="I18" s="676"/>
      <c r="J18" s="676"/>
      <c r="K18" s="676"/>
      <c r="L18" s="676"/>
      <c r="M18" s="676"/>
      <c r="N18" s="677"/>
      <c r="O18" s="678" t="str">
        <f>表1!V23</f>
        <v/>
      </c>
      <c r="P18" s="679"/>
      <c r="Q18" s="679"/>
      <c r="R18" s="679"/>
      <c r="S18" s="46" t="s">
        <v>17</v>
      </c>
      <c r="T18" s="680"/>
      <c r="U18" s="681"/>
      <c r="V18" s="681"/>
      <c r="W18" s="682" t="s">
        <v>123</v>
      </c>
      <c r="X18" s="683"/>
      <c r="Y18" s="678" t="str">
        <f t="shared" si="0"/>
        <v/>
      </c>
      <c r="Z18" s="679"/>
      <c r="AA18" s="679"/>
      <c r="AB18" s="679"/>
      <c r="AC18" s="47" t="s">
        <v>142</v>
      </c>
    </row>
    <row r="19" spans="3:30" ht="27" customHeight="1">
      <c r="C19" s="471"/>
      <c r="D19" s="564"/>
      <c r="E19" s="668"/>
      <c r="F19" s="75"/>
      <c r="G19" s="699" t="s">
        <v>388</v>
      </c>
      <c r="H19" s="699"/>
      <c r="I19" s="699"/>
      <c r="J19" s="699"/>
      <c r="K19" s="699"/>
      <c r="L19" s="699"/>
      <c r="M19" s="699"/>
      <c r="N19" s="700"/>
      <c r="O19" s="686" t="str">
        <f>表1!V25</f>
        <v/>
      </c>
      <c r="P19" s="687"/>
      <c r="Q19" s="687"/>
      <c r="R19" s="687"/>
      <c r="S19" s="48" t="s">
        <v>17</v>
      </c>
      <c r="T19" s="701"/>
      <c r="U19" s="702"/>
      <c r="V19" s="702"/>
      <c r="W19" s="703" t="s">
        <v>123</v>
      </c>
      <c r="X19" s="704"/>
      <c r="Y19" s="686" t="str">
        <f t="shared" si="0"/>
        <v/>
      </c>
      <c r="Z19" s="687"/>
      <c r="AA19" s="687"/>
      <c r="AB19" s="687"/>
      <c r="AC19" s="49" t="s">
        <v>142</v>
      </c>
    </row>
    <row r="20" spans="3:30" ht="27" customHeight="1">
      <c r="C20" s="471"/>
      <c r="D20" s="668"/>
      <c r="E20" s="688" t="s">
        <v>543</v>
      </c>
      <c r="F20" s="689"/>
      <c r="G20" s="689"/>
      <c r="H20" s="689"/>
      <c r="I20" s="689"/>
      <c r="J20" s="689"/>
      <c r="K20" s="689"/>
      <c r="L20" s="689"/>
      <c r="M20" s="689"/>
      <c r="N20" s="690"/>
      <c r="O20" s="691" t="str">
        <f>表1!V27</f>
        <v/>
      </c>
      <c r="P20" s="692"/>
      <c r="Q20" s="692"/>
      <c r="R20" s="692"/>
      <c r="S20" s="133" t="s">
        <v>142</v>
      </c>
      <c r="T20" s="693"/>
      <c r="U20" s="694"/>
      <c r="V20" s="694"/>
      <c r="W20" s="695" t="s">
        <v>123</v>
      </c>
      <c r="X20" s="696"/>
      <c r="Y20" s="697" t="str">
        <f t="shared" si="0"/>
        <v/>
      </c>
      <c r="Z20" s="698"/>
      <c r="AA20" s="698"/>
      <c r="AB20" s="698"/>
      <c r="AC20" s="134" t="s">
        <v>142</v>
      </c>
      <c r="AD20"/>
    </row>
    <row r="21" spans="3:30" ht="27" customHeight="1">
      <c r="C21" s="471"/>
      <c r="D21" s="705" t="s">
        <v>164</v>
      </c>
      <c r="E21" s="76"/>
      <c r="F21" s="706" t="s">
        <v>166</v>
      </c>
      <c r="G21" s="706"/>
      <c r="H21" s="706"/>
      <c r="I21" s="706"/>
      <c r="J21" s="706"/>
      <c r="K21" s="706"/>
      <c r="L21" s="706"/>
      <c r="M21" s="706"/>
      <c r="N21" s="707"/>
      <c r="O21" s="708" t="str">
        <f>表1!V31</f>
        <v/>
      </c>
      <c r="P21" s="709"/>
      <c r="Q21" s="709"/>
      <c r="R21" s="709"/>
      <c r="S21" s="35" t="s">
        <v>143</v>
      </c>
      <c r="T21" s="710"/>
      <c r="U21" s="711"/>
      <c r="V21" s="711"/>
      <c r="W21" s="714" t="s">
        <v>123</v>
      </c>
      <c r="X21" s="715"/>
      <c r="Y21" s="716" t="str">
        <f t="shared" si="0"/>
        <v/>
      </c>
      <c r="Z21" s="717"/>
      <c r="AA21" s="717"/>
      <c r="AB21" s="717"/>
      <c r="AC21" s="42" t="s">
        <v>143</v>
      </c>
    </row>
    <row r="22" spans="3:30" ht="27" customHeight="1">
      <c r="C22" s="471"/>
      <c r="D22" s="654"/>
      <c r="E22" s="76"/>
      <c r="F22" s="718" t="s">
        <v>352</v>
      </c>
      <c r="G22" s="718"/>
      <c r="H22" s="718"/>
      <c r="I22" s="718"/>
      <c r="J22" s="718"/>
      <c r="K22" s="718"/>
      <c r="L22" s="718"/>
      <c r="M22" s="718"/>
      <c r="N22" s="719"/>
      <c r="O22" s="678" t="str">
        <f>表1!V33</f>
        <v/>
      </c>
      <c r="P22" s="679"/>
      <c r="Q22" s="679"/>
      <c r="R22" s="679"/>
      <c r="S22" s="42" t="s">
        <v>440</v>
      </c>
      <c r="T22" s="680"/>
      <c r="U22" s="681"/>
      <c r="V22" s="681"/>
      <c r="W22" s="682" t="s">
        <v>123</v>
      </c>
      <c r="X22" s="683"/>
      <c r="Y22" s="678" t="str">
        <f>IF(COUNT(T22)=0,"",O22*(T22*0.01+1))</f>
        <v/>
      </c>
      <c r="Z22" s="679"/>
      <c r="AA22" s="679"/>
      <c r="AB22" s="679"/>
      <c r="AC22" s="81" t="s">
        <v>440</v>
      </c>
    </row>
    <row r="23" spans="3:30" ht="27" customHeight="1">
      <c r="C23" s="471"/>
      <c r="D23" s="654"/>
      <c r="E23" s="76"/>
      <c r="F23" s="718" t="s">
        <v>18</v>
      </c>
      <c r="G23" s="718"/>
      <c r="H23" s="718"/>
      <c r="I23" s="718"/>
      <c r="J23" s="718"/>
      <c r="K23" s="718"/>
      <c r="L23" s="718"/>
      <c r="M23" s="718"/>
      <c r="N23" s="719"/>
      <c r="O23" s="678" t="str">
        <f>表1!V35</f>
        <v/>
      </c>
      <c r="P23" s="679"/>
      <c r="Q23" s="679"/>
      <c r="R23" s="679"/>
      <c r="S23" s="17" t="s">
        <v>175</v>
      </c>
      <c r="T23" s="680"/>
      <c r="U23" s="681"/>
      <c r="V23" s="681"/>
      <c r="W23" s="682" t="s">
        <v>123</v>
      </c>
      <c r="X23" s="683"/>
      <c r="Y23" s="678" t="str">
        <f>IF(COUNT(T23)=0,"",O23*(T23*0.01+1))</f>
        <v/>
      </c>
      <c r="Z23" s="679"/>
      <c r="AA23" s="679"/>
      <c r="AB23" s="679"/>
      <c r="AC23" s="17" t="s">
        <v>172</v>
      </c>
    </row>
    <row r="24" spans="3:30" ht="27" customHeight="1">
      <c r="C24" s="471"/>
      <c r="D24" s="654"/>
      <c r="E24" s="76"/>
      <c r="F24" s="718" t="s">
        <v>558</v>
      </c>
      <c r="G24" s="718"/>
      <c r="H24" s="718"/>
      <c r="I24" s="718"/>
      <c r="J24" s="718"/>
      <c r="K24" s="718"/>
      <c r="L24" s="718"/>
      <c r="M24" s="718"/>
      <c r="N24" s="719"/>
      <c r="O24" s="678" t="str">
        <f>表1!V37</f>
        <v/>
      </c>
      <c r="P24" s="679"/>
      <c r="Q24" s="679"/>
      <c r="R24" s="679"/>
      <c r="S24" s="46" t="s">
        <v>142</v>
      </c>
      <c r="T24" s="680"/>
      <c r="U24" s="681"/>
      <c r="V24" s="681"/>
      <c r="W24" s="682" t="s">
        <v>123</v>
      </c>
      <c r="X24" s="683"/>
      <c r="Y24" s="678" t="str">
        <f>IF(COUNT(T24)=0,"",O24*(T24*0.01+1))</f>
        <v/>
      </c>
      <c r="Z24" s="679"/>
      <c r="AA24" s="679"/>
      <c r="AB24" s="679"/>
      <c r="AC24" s="47" t="s">
        <v>142</v>
      </c>
    </row>
    <row r="25" spans="3:30" ht="27" customHeight="1">
      <c r="C25" s="471"/>
      <c r="D25" s="654"/>
      <c r="E25" s="77"/>
      <c r="F25" s="718" t="s">
        <v>559</v>
      </c>
      <c r="G25" s="718"/>
      <c r="H25" s="718"/>
      <c r="I25" s="718"/>
      <c r="J25" s="718"/>
      <c r="K25" s="718"/>
      <c r="L25" s="718"/>
      <c r="M25" s="718"/>
      <c r="N25" s="719"/>
      <c r="O25" s="678" t="str">
        <f>表1!V39</f>
        <v/>
      </c>
      <c r="P25" s="679"/>
      <c r="Q25" s="679"/>
      <c r="R25" s="679"/>
      <c r="S25" s="46" t="s">
        <v>142</v>
      </c>
      <c r="T25" s="680"/>
      <c r="U25" s="681"/>
      <c r="V25" s="681"/>
      <c r="W25" s="682" t="s">
        <v>123</v>
      </c>
      <c r="X25" s="683"/>
      <c r="Y25" s="678" t="str">
        <f t="shared" si="0"/>
        <v/>
      </c>
      <c r="Z25" s="679"/>
      <c r="AA25" s="679"/>
      <c r="AB25" s="679"/>
      <c r="AC25" s="47" t="s">
        <v>142</v>
      </c>
    </row>
    <row r="26" spans="3:30" ht="27" customHeight="1">
      <c r="C26" s="471"/>
      <c r="D26" s="654"/>
      <c r="E26" s="77"/>
      <c r="F26" s="718" t="s">
        <v>19</v>
      </c>
      <c r="G26" s="718"/>
      <c r="H26" s="718"/>
      <c r="I26" s="718"/>
      <c r="J26" s="718"/>
      <c r="K26" s="718"/>
      <c r="L26" s="718"/>
      <c r="M26" s="718"/>
      <c r="N26" s="719"/>
      <c r="O26" s="678" t="str">
        <f>表1!V41</f>
        <v/>
      </c>
      <c r="P26" s="679"/>
      <c r="Q26" s="679"/>
      <c r="R26" s="679"/>
      <c r="S26" s="46" t="s">
        <v>142</v>
      </c>
      <c r="T26" s="680"/>
      <c r="U26" s="681"/>
      <c r="V26" s="681"/>
      <c r="W26" s="682" t="s">
        <v>123</v>
      </c>
      <c r="X26" s="683"/>
      <c r="Y26" s="678" t="str">
        <f t="shared" si="0"/>
        <v/>
      </c>
      <c r="Z26" s="679"/>
      <c r="AA26" s="679"/>
      <c r="AB26" s="679"/>
      <c r="AC26" s="47" t="s">
        <v>142</v>
      </c>
    </row>
    <row r="27" spans="3:30" ht="27" customHeight="1" thickBot="1">
      <c r="C27" s="471"/>
      <c r="D27" s="654"/>
      <c r="E27" s="78"/>
      <c r="F27" s="746" t="s">
        <v>20</v>
      </c>
      <c r="G27" s="746"/>
      <c r="H27" s="746"/>
      <c r="I27" s="746"/>
      <c r="J27" s="746"/>
      <c r="K27" s="746"/>
      <c r="L27" s="746"/>
      <c r="M27" s="746"/>
      <c r="N27" s="747"/>
      <c r="O27" s="712" t="str">
        <f>表1!V43</f>
        <v/>
      </c>
      <c r="P27" s="713"/>
      <c r="Q27" s="713"/>
      <c r="R27" s="713"/>
      <c r="S27" s="48" t="s">
        <v>142</v>
      </c>
      <c r="T27" s="742"/>
      <c r="U27" s="743"/>
      <c r="V27" s="743"/>
      <c r="W27" s="744" t="s">
        <v>123</v>
      </c>
      <c r="X27" s="745"/>
      <c r="Y27" s="712" t="str">
        <f t="shared" si="0"/>
        <v/>
      </c>
      <c r="Z27" s="713"/>
      <c r="AA27" s="713"/>
      <c r="AB27" s="713"/>
      <c r="AC27" s="49" t="s">
        <v>142</v>
      </c>
    </row>
    <row r="28" spans="3:30" ht="27" customHeight="1" thickTop="1">
      <c r="C28" s="720" t="s">
        <v>66</v>
      </c>
      <c r="D28" s="580"/>
      <c r="E28" s="79"/>
      <c r="F28" s="723" t="s">
        <v>15</v>
      </c>
      <c r="G28" s="723"/>
      <c r="H28" s="723"/>
      <c r="I28" s="723"/>
      <c r="J28" s="723"/>
      <c r="K28" s="723"/>
      <c r="L28" s="723"/>
      <c r="M28" s="723"/>
      <c r="N28" s="724"/>
      <c r="O28" s="672" t="str">
        <f>表1!V47</f>
        <v/>
      </c>
      <c r="P28" s="673"/>
      <c r="Q28" s="673"/>
      <c r="R28" s="673"/>
      <c r="S28" s="50" t="s">
        <v>142</v>
      </c>
      <c r="T28" s="710"/>
      <c r="U28" s="711"/>
      <c r="V28" s="711"/>
      <c r="W28" s="725" t="s">
        <v>123</v>
      </c>
      <c r="X28" s="726"/>
      <c r="Y28" s="716" t="str">
        <f t="shared" si="0"/>
        <v/>
      </c>
      <c r="Z28" s="717"/>
      <c r="AA28" s="717"/>
      <c r="AB28" s="717"/>
      <c r="AC28" s="51" t="s">
        <v>17</v>
      </c>
    </row>
    <row r="29" spans="3:30" ht="27" customHeight="1">
      <c r="C29" s="583"/>
      <c r="D29" s="582"/>
      <c r="E29" s="80"/>
      <c r="F29" s="676" t="s">
        <v>166</v>
      </c>
      <c r="G29" s="676"/>
      <c r="H29" s="676"/>
      <c r="I29" s="676"/>
      <c r="J29" s="676"/>
      <c r="K29" s="676"/>
      <c r="L29" s="676"/>
      <c r="M29" s="676"/>
      <c r="N29" s="677"/>
      <c r="O29" s="678" t="str">
        <f>表1!V49</f>
        <v/>
      </c>
      <c r="P29" s="679"/>
      <c r="Q29" s="679"/>
      <c r="R29" s="679"/>
      <c r="S29" s="42" t="s">
        <v>137</v>
      </c>
      <c r="T29" s="680"/>
      <c r="U29" s="681"/>
      <c r="V29" s="681"/>
      <c r="W29" s="682" t="s">
        <v>123</v>
      </c>
      <c r="X29" s="683"/>
      <c r="Y29" s="678" t="str">
        <f t="shared" si="0"/>
        <v/>
      </c>
      <c r="Z29" s="679"/>
      <c r="AA29" s="679"/>
      <c r="AB29" s="679"/>
      <c r="AC29" s="81" t="s">
        <v>143</v>
      </c>
    </row>
    <row r="30" spans="3:30" ht="27" customHeight="1">
      <c r="C30" s="583"/>
      <c r="D30" s="582"/>
      <c r="E30" s="80"/>
      <c r="F30" s="718" t="s">
        <v>353</v>
      </c>
      <c r="G30" s="718"/>
      <c r="H30" s="718"/>
      <c r="I30" s="718"/>
      <c r="J30" s="718"/>
      <c r="K30" s="718"/>
      <c r="L30" s="718"/>
      <c r="M30" s="718"/>
      <c r="N30" s="719"/>
      <c r="O30" s="678" t="str">
        <f>表1!V51</f>
        <v/>
      </c>
      <c r="P30" s="679"/>
      <c r="Q30" s="679"/>
      <c r="R30" s="679"/>
      <c r="S30" s="42" t="s">
        <v>440</v>
      </c>
      <c r="T30" s="680"/>
      <c r="U30" s="681"/>
      <c r="V30" s="681"/>
      <c r="W30" s="682" t="s">
        <v>123</v>
      </c>
      <c r="X30" s="683"/>
      <c r="Y30" s="678" t="str">
        <f>IF(COUNT(T30)=0,"",O30*(T30*0.01+1))</f>
        <v/>
      </c>
      <c r="Z30" s="679"/>
      <c r="AA30" s="679"/>
      <c r="AB30" s="679"/>
      <c r="AC30" s="81" t="s">
        <v>440</v>
      </c>
    </row>
    <row r="31" spans="3:30" ht="27" customHeight="1">
      <c r="C31" s="583"/>
      <c r="D31" s="582"/>
      <c r="E31" s="80"/>
      <c r="F31" s="718" t="s">
        <v>18</v>
      </c>
      <c r="G31" s="718"/>
      <c r="H31" s="718"/>
      <c r="I31" s="718"/>
      <c r="J31" s="718"/>
      <c r="K31" s="718"/>
      <c r="L31" s="718"/>
      <c r="M31" s="718"/>
      <c r="N31" s="719"/>
      <c r="O31" s="678" t="str">
        <f>表1!V53</f>
        <v/>
      </c>
      <c r="P31" s="679"/>
      <c r="Q31" s="679"/>
      <c r="R31" s="679"/>
      <c r="S31" s="17" t="s">
        <v>175</v>
      </c>
      <c r="T31" s="680"/>
      <c r="U31" s="681"/>
      <c r="V31" s="681"/>
      <c r="W31" s="682" t="s">
        <v>123</v>
      </c>
      <c r="X31" s="683"/>
      <c r="Y31" s="678" t="str">
        <f>IF(COUNT(T31)=0,"",O31*(T31*0.01+1))</f>
        <v/>
      </c>
      <c r="Z31" s="679"/>
      <c r="AA31" s="679"/>
      <c r="AB31" s="679"/>
      <c r="AC31" s="17" t="s">
        <v>172</v>
      </c>
    </row>
    <row r="32" spans="3:30" ht="27" customHeight="1">
      <c r="C32" s="583"/>
      <c r="D32" s="582"/>
      <c r="E32" s="80"/>
      <c r="F32" s="718" t="s">
        <v>558</v>
      </c>
      <c r="G32" s="718"/>
      <c r="H32" s="718"/>
      <c r="I32" s="718"/>
      <c r="J32" s="718"/>
      <c r="K32" s="718"/>
      <c r="L32" s="718"/>
      <c r="M32" s="718"/>
      <c r="N32" s="719"/>
      <c r="O32" s="678" t="str">
        <f>表1!V55</f>
        <v/>
      </c>
      <c r="P32" s="679"/>
      <c r="Q32" s="679"/>
      <c r="R32" s="679"/>
      <c r="S32" s="46" t="s">
        <v>142</v>
      </c>
      <c r="T32" s="680"/>
      <c r="U32" s="681"/>
      <c r="V32" s="681"/>
      <c r="W32" s="682" t="s">
        <v>123</v>
      </c>
      <c r="X32" s="683"/>
      <c r="Y32" s="678" t="str">
        <f>IF(COUNT(T32)=0,"",O32*(T32*0.01+1))</f>
        <v/>
      </c>
      <c r="Z32" s="679"/>
      <c r="AA32" s="679"/>
      <c r="AB32" s="679"/>
      <c r="AC32" s="47" t="s">
        <v>142</v>
      </c>
    </row>
    <row r="33" spans="3:29" ht="27" customHeight="1">
      <c r="C33" s="583"/>
      <c r="D33" s="582"/>
      <c r="E33" s="80"/>
      <c r="F33" s="718" t="s">
        <v>559</v>
      </c>
      <c r="G33" s="718"/>
      <c r="H33" s="718"/>
      <c r="I33" s="718"/>
      <c r="J33" s="718"/>
      <c r="K33" s="718"/>
      <c r="L33" s="718"/>
      <c r="M33" s="718"/>
      <c r="N33" s="719"/>
      <c r="O33" s="678" t="str">
        <f>表1!V57</f>
        <v/>
      </c>
      <c r="P33" s="679"/>
      <c r="Q33" s="679"/>
      <c r="R33" s="679"/>
      <c r="S33" s="46" t="s">
        <v>142</v>
      </c>
      <c r="T33" s="680"/>
      <c r="U33" s="681"/>
      <c r="V33" s="681"/>
      <c r="W33" s="682" t="s">
        <v>123</v>
      </c>
      <c r="X33" s="683"/>
      <c r="Y33" s="678" t="str">
        <f t="shared" si="0"/>
        <v/>
      </c>
      <c r="Z33" s="679"/>
      <c r="AA33" s="679"/>
      <c r="AB33" s="679"/>
      <c r="AC33" s="47" t="s">
        <v>142</v>
      </c>
    </row>
    <row r="34" spans="3:29" ht="27" customHeight="1">
      <c r="C34" s="583"/>
      <c r="D34" s="582"/>
      <c r="E34" s="80"/>
      <c r="F34" s="718" t="s">
        <v>19</v>
      </c>
      <c r="G34" s="718"/>
      <c r="H34" s="718"/>
      <c r="I34" s="718"/>
      <c r="J34" s="718"/>
      <c r="K34" s="718"/>
      <c r="L34" s="718"/>
      <c r="M34" s="718"/>
      <c r="N34" s="719"/>
      <c r="O34" s="678" t="str">
        <f>表1!V59</f>
        <v/>
      </c>
      <c r="P34" s="679"/>
      <c r="Q34" s="679"/>
      <c r="R34" s="679"/>
      <c r="S34" s="46" t="s">
        <v>142</v>
      </c>
      <c r="T34" s="680"/>
      <c r="U34" s="681"/>
      <c r="V34" s="681"/>
      <c r="W34" s="682" t="s">
        <v>123</v>
      </c>
      <c r="X34" s="683"/>
      <c r="Y34" s="678" t="str">
        <f t="shared" si="0"/>
        <v/>
      </c>
      <c r="Z34" s="679"/>
      <c r="AA34" s="679"/>
      <c r="AB34" s="679"/>
      <c r="AC34" s="47" t="s">
        <v>142</v>
      </c>
    </row>
    <row r="35" spans="3:29" ht="27" customHeight="1">
      <c r="C35" s="721"/>
      <c r="D35" s="722"/>
      <c r="E35" s="82"/>
      <c r="F35" s="759" t="s">
        <v>20</v>
      </c>
      <c r="G35" s="759"/>
      <c r="H35" s="759"/>
      <c r="I35" s="759"/>
      <c r="J35" s="759"/>
      <c r="K35" s="759"/>
      <c r="L35" s="759"/>
      <c r="M35" s="759"/>
      <c r="N35" s="760"/>
      <c r="O35" s="686" t="str">
        <f>表1!V61</f>
        <v/>
      </c>
      <c r="P35" s="687"/>
      <c r="Q35" s="687"/>
      <c r="R35" s="687"/>
      <c r="S35" s="48" t="s">
        <v>142</v>
      </c>
      <c r="T35" s="701"/>
      <c r="U35" s="702"/>
      <c r="V35" s="702"/>
      <c r="W35" s="703" t="s">
        <v>123</v>
      </c>
      <c r="X35" s="704"/>
      <c r="Y35" s="686" t="str">
        <f t="shared" si="0"/>
        <v/>
      </c>
      <c r="Z35" s="687"/>
      <c r="AA35" s="687"/>
      <c r="AB35" s="687"/>
      <c r="AC35" s="49" t="s">
        <v>142</v>
      </c>
    </row>
    <row r="36" spans="3:29" ht="9" customHeight="1">
      <c r="T36" s="3" t="s">
        <v>144</v>
      </c>
    </row>
    <row r="37" spans="3:29" ht="19.5" customHeight="1">
      <c r="O37" s="748" t="s">
        <v>439</v>
      </c>
      <c r="P37" s="749"/>
      <c r="Q37" s="749"/>
      <c r="R37" s="749"/>
      <c r="S37" s="749"/>
      <c r="T37" s="748" t="s">
        <v>477</v>
      </c>
      <c r="U37" s="749"/>
      <c r="V37" s="749"/>
      <c r="W37" s="749"/>
      <c r="X37" s="749"/>
      <c r="Y37" s="750" t="s">
        <v>447</v>
      </c>
      <c r="Z37" s="750"/>
      <c r="AA37" s="750"/>
      <c r="AB37" s="750"/>
      <c r="AC37" s="750"/>
    </row>
    <row r="38" spans="3:29" ht="24.75" customHeight="1">
      <c r="O38" s="751">
        <f>表1!AA64</f>
        <v>0</v>
      </c>
      <c r="P38" s="751"/>
      <c r="Q38" s="751"/>
      <c r="R38" s="752"/>
      <c r="S38" s="338" t="s">
        <v>485</v>
      </c>
      <c r="T38" s="753"/>
      <c r="U38" s="753"/>
      <c r="V38" s="754"/>
      <c r="W38" s="755" t="s">
        <v>123</v>
      </c>
      <c r="X38" s="756"/>
      <c r="Y38" s="757" t="str">
        <f>IF(COUNT(T38)=0,"",O38*(100-T38)/100)</f>
        <v/>
      </c>
      <c r="Z38" s="757"/>
      <c r="AA38" s="757"/>
      <c r="AB38" s="758"/>
      <c r="AC38" s="338" t="s">
        <v>485</v>
      </c>
    </row>
    <row r="39" spans="3:29" ht="15.75" customHeight="1">
      <c r="C39" s="53" t="s">
        <v>454</v>
      </c>
      <c r="D39" s="53" t="s">
        <v>538</v>
      </c>
    </row>
    <row r="40" spans="3:29" ht="15.75" customHeight="1">
      <c r="C40" s="53" t="s">
        <v>457</v>
      </c>
      <c r="D40" s="53" t="s">
        <v>471</v>
      </c>
    </row>
  </sheetData>
  <mergeCells count="148">
    <mergeCell ref="O37:S37"/>
    <mergeCell ref="T37:X37"/>
    <mergeCell ref="Y37:AC37"/>
    <mergeCell ref="O38:R38"/>
    <mergeCell ref="T38:V38"/>
    <mergeCell ref="W38:X38"/>
    <mergeCell ref="Y38:AB38"/>
    <mergeCell ref="F22:N22"/>
    <mergeCell ref="O22:R22"/>
    <mergeCell ref="T22:V22"/>
    <mergeCell ref="W22:X22"/>
    <mergeCell ref="Y22:AB22"/>
    <mergeCell ref="F30:N30"/>
    <mergeCell ref="O30:R30"/>
    <mergeCell ref="T30:V30"/>
    <mergeCell ref="W30:X30"/>
    <mergeCell ref="Y30:AB30"/>
    <mergeCell ref="Y32:AB32"/>
    <mergeCell ref="F32:N32"/>
    <mergeCell ref="O32:R32"/>
    <mergeCell ref="T32:V32"/>
    <mergeCell ref="F35:N35"/>
    <mergeCell ref="O35:R35"/>
    <mergeCell ref="T35:V35"/>
    <mergeCell ref="Y1:AC2"/>
    <mergeCell ref="Y10:AC10"/>
    <mergeCell ref="T10:X10"/>
    <mergeCell ref="O10:S10"/>
    <mergeCell ref="C9:N10"/>
    <mergeCell ref="Y31:AB31"/>
    <mergeCell ref="Y29:AB29"/>
    <mergeCell ref="O27:R27"/>
    <mergeCell ref="T27:V27"/>
    <mergeCell ref="W27:X27"/>
    <mergeCell ref="Y23:AB23"/>
    <mergeCell ref="Y24:AB24"/>
    <mergeCell ref="F31:N31"/>
    <mergeCell ref="O31:R31"/>
    <mergeCell ref="T31:V31"/>
    <mergeCell ref="W31:X31"/>
    <mergeCell ref="F27:N27"/>
    <mergeCell ref="F26:N26"/>
    <mergeCell ref="O26:R26"/>
    <mergeCell ref="T26:V26"/>
    <mergeCell ref="W26:X26"/>
    <mergeCell ref="F24:N24"/>
    <mergeCell ref="Y28:AB28"/>
    <mergeCell ref="F29:N29"/>
    <mergeCell ref="C28:D35"/>
    <mergeCell ref="F28:N28"/>
    <mergeCell ref="O28:R28"/>
    <mergeCell ref="T28:V28"/>
    <mergeCell ref="W28:X28"/>
    <mergeCell ref="W35:X35"/>
    <mergeCell ref="Y35:AB35"/>
    <mergeCell ref="F33:N33"/>
    <mergeCell ref="O33:R33"/>
    <mergeCell ref="T33:V33"/>
    <mergeCell ref="W33:X33"/>
    <mergeCell ref="Y33:AB33"/>
    <mergeCell ref="O34:R34"/>
    <mergeCell ref="T34:V34"/>
    <mergeCell ref="W34:X34"/>
    <mergeCell ref="Y34:AB34"/>
    <mergeCell ref="F34:N34"/>
    <mergeCell ref="O29:R29"/>
    <mergeCell ref="T29:V29"/>
    <mergeCell ref="W29:X29"/>
    <mergeCell ref="W32:X32"/>
    <mergeCell ref="Y26:AB26"/>
    <mergeCell ref="Y27:AB27"/>
    <mergeCell ref="W21:X21"/>
    <mergeCell ref="Y21:AB21"/>
    <mergeCell ref="F25:N25"/>
    <mergeCell ref="O25:R25"/>
    <mergeCell ref="T25:V25"/>
    <mergeCell ref="W25:X25"/>
    <mergeCell ref="Y25:AB25"/>
    <mergeCell ref="F23:N23"/>
    <mergeCell ref="O23:R23"/>
    <mergeCell ref="W19:X19"/>
    <mergeCell ref="O24:R24"/>
    <mergeCell ref="T23:V23"/>
    <mergeCell ref="W23:X23"/>
    <mergeCell ref="T24:V24"/>
    <mergeCell ref="W24:X24"/>
    <mergeCell ref="D21:D27"/>
    <mergeCell ref="F21:N21"/>
    <mergeCell ref="O21:R21"/>
    <mergeCell ref="T21:V21"/>
    <mergeCell ref="G16:N16"/>
    <mergeCell ref="O16:R16"/>
    <mergeCell ref="T16:V16"/>
    <mergeCell ref="W16:X16"/>
    <mergeCell ref="Y16:AB16"/>
    <mergeCell ref="Y19:AB19"/>
    <mergeCell ref="E20:N20"/>
    <mergeCell ref="O20:R20"/>
    <mergeCell ref="T20:V20"/>
    <mergeCell ref="W20:X20"/>
    <mergeCell ref="Y20:AB20"/>
    <mergeCell ref="G17:N17"/>
    <mergeCell ref="O17:R17"/>
    <mergeCell ref="T17:V17"/>
    <mergeCell ref="W17:X17"/>
    <mergeCell ref="Y17:AB17"/>
    <mergeCell ref="G18:N18"/>
    <mergeCell ref="O18:R18"/>
    <mergeCell ref="T18:V18"/>
    <mergeCell ref="W18:X18"/>
    <mergeCell ref="Y18:AB18"/>
    <mergeCell ref="G19:N19"/>
    <mergeCell ref="O19:R19"/>
    <mergeCell ref="T19:V19"/>
    <mergeCell ref="Y11:AB11"/>
    <mergeCell ref="G12:N12"/>
    <mergeCell ref="O12:R12"/>
    <mergeCell ref="T12:V12"/>
    <mergeCell ref="W12:X12"/>
    <mergeCell ref="Y12:AB12"/>
    <mergeCell ref="O15:R15"/>
    <mergeCell ref="T15:V15"/>
    <mergeCell ref="W15:X15"/>
    <mergeCell ref="Y15:AB15"/>
    <mergeCell ref="A7:P7"/>
    <mergeCell ref="O9:S9"/>
    <mergeCell ref="T9:X9"/>
    <mergeCell ref="Y9:AC9"/>
    <mergeCell ref="Q7:S7"/>
    <mergeCell ref="X7:Z7"/>
    <mergeCell ref="C11:C27"/>
    <mergeCell ref="D11:D20"/>
    <mergeCell ref="E11:E19"/>
    <mergeCell ref="G11:N11"/>
    <mergeCell ref="O11:R11"/>
    <mergeCell ref="T11:V11"/>
    <mergeCell ref="G13:N13"/>
    <mergeCell ref="O13:R13"/>
    <mergeCell ref="T13:V13"/>
    <mergeCell ref="G15:N15"/>
    <mergeCell ref="W13:X13"/>
    <mergeCell ref="Y13:AB13"/>
    <mergeCell ref="G14:N14"/>
    <mergeCell ref="O14:R14"/>
    <mergeCell ref="T14:V14"/>
    <mergeCell ref="W14:X14"/>
    <mergeCell ref="Y14:AB14"/>
    <mergeCell ref="W11:X11"/>
  </mergeCells>
  <phoneticPr fontId="3"/>
  <pageMargins left="0.59055118110236227" right="0.19685039370078741" top="0.51181102362204722" bottom="0.51181102362204722" header="0.31496062992125984" footer="0.27559055118110237"/>
  <pageSetup paperSize="9" scale="88" orientation="portrait" r:id="rId1"/>
  <headerFooter scaleWithDoc="0" alignWithMargins="0">
    <oddFooter>&amp;L&amp;9 2026.03.31新T&amp;C-5-</oddFooter>
    <firstFooter>&amp;L&amp;9 2013.10</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EC59-CCCD-48D7-A1EB-16A2E9B0A4D2}">
  <sheetPr>
    <pageSetUpPr fitToPage="1"/>
  </sheetPr>
  <dimension ref="A1:G20"/>
  <sheetViews>
    <sheetView showZeros="0" zoomScaleNormal="100" workbookViewId="0">
      <selection activeCell="G11" sqref="G11"/>
    </sheetView>
  </sheetViews>
  <sheetFormatPr defaultRowHeight="13.5"/>
  <cols>
    <col min="1" max="1" width="2.5" style="3" customWidth="1"/>
    <col min="2" max="2" width="3" style="3" customWidth="1"/>
    <col min="3" max="3" width="6.875" style="3" customWidth="1"/>
    <col min="4" max="4" width="2.375" style="3" customWidth="1"/>
    <col min="5" max="5" width="60.625" style="3" customWidth="1"/>
    <col min="6" max="6" width="2.625" style="3" customWidth="1"/>
    <col min="7" max="7" width="17" style="3" customWidth="1"/>
    <col min="8" max="8" width="9.5" style="3" customWidth="1"/>
    <col min="9" max="16384" width="9" style="3"/>
  </cols>
  <sheetData>
    <row r="1" spans="1:7" ht="18" customHeight="1">
      <c r="A1" s="1" t="s">
        <v>124</v>
      </c>
      <c r="G1" s="764">
        <f>表1!AA1</f>
        <v>0</v>
      </c>
    </row>
    <row r="2" spans="1:7" ht="18" customHeight="1">
      <c r="A2" s="1"/>
      <c r="G2" s="765"/>
    </row>
    <row r="3" spans="1:7" ht="15.95" customHeight="1">
      <c r="A3" s="1"/>
    </row>
    <row r="4" spans="1:7" ht="15.95" customHeight="1">
      <c r="B4" s="116" t="s">
        <v>255</v>
      </c>
      <c r="C4" s="116" t="s">
        <v>507</v>
      </c>
      <c r="D4" s="9"/>
      <c r="E4" s="9"/>
      <c r="F4" s="9"/>
      <c r="G4" s="9"/>
    </row>
    <row r="5" spans="1:7" ht="15.95" customHeight="1">
      <c r="C5" s="2" t="s">
        <v>508</v>
      </c>
    </row>
    <row r="6" spans="1:7" ht="15.95" customHeight="1">
      <c r="C6" s="766" t="s">
        <v>544</v>
      </c>
      <c r="D6" s="766"/>
      <c r="E6" s="766"/>
      <c r="F6" s="766"/>
      <c r="G6" s="766"/>
    </row>
    <row r="7" spans="1:7" ht="15.95" customHeight="1">
      <c r="C7" s="59"/>
      <c r="D7" s="59"/>
      <c r="E7" s="59"/>
      <c r="F7" s="59"/>
      <c r="G7" s="59"/>
    </row>
    <row r="8" spans="1:7" ht="15.95" customHeight="1"/>
    <row r="10" spans="1:7" ht="42.75" customHeight="1">
      <c r="B10" s="576" t="s">
        <v>288</v>
      </c>
      <c r="C10" s="767"/>
      <c r="D10" s="767"/>
      <c r="E10" s="767"/>
      <c r="F10" s="768"/>
      <c r="G10" s="85" t="s">
        <v>29</v>
      </c>
    </row>
    <row r="11" spans="1:7" ht="42.75" customHeight="1">
      <c r="B11" s="86"/>
      <c r="C11" s="769" t="s">
        <v>63</v>
      </c>
      <c r="D11" s="769"/>
      <c r="E11" s="769"/>
      <c r="F11" s="770"/>
      <c r="G11" s="349"/>
    </row>
    <row r="12" spans="1:7" ht="42.75" customHeight="1">
      <c r="B12" s="87"/>
      <c r="C12" s="762" t="s">
        <v>22</v>
      </c>
      <c r="D12" s="762"/>
      <c r="E12" s="762"/>
      <c r="F12" s="763"/>
      <c r="G12" s="350"/>
    </row>
    <row r="13" spans="1:7" ht="42.75" customHeight="1">
      <c r="B13" s="87"/>
      <c r="C13" s="762" t="s">
        <v>23</v>
      </c>
      <c r="D13" s="762"/>
      <c r="E13" s="762"/>
      <c r="F13" s="763"/>
      <c r="G13" s="350"/>
    </row>
    <row r="14" spans="1:7" ht="42.75" customHeight="1">
      <c r="B14" s="87"/>
      <c r="C14" s="762" t="s">
        <v>24</v>
      </c>
      <c r="D14" s="762"/>
      <c r="E14" s="762"/>
      <c r="F14" s="763"/>
      <c r="G14" s="350"/>
    </row>
    <row r="15" spans="1:7" ht="42.75" customHeight="1">
      <c r="B15" s="87"/>
      <c r="C15" s="762" t="s">
        <v>25</v>
      </c>
      <c r="D15" s="762"/>
      <c r="E15" s="762"/>
      <c r="F15" s="763"/>
      <c r="G15" s="350"/>
    </row>
    <row r="16" spans="1:7" ht="42.75" customHeight="1">
      <c r="B16" s="87"/>
      <c r="C16" s="762" t="s">
        <v>26</v>
      </c>
      <c r="D16" s="762"/>
      <c r="E16" s="762"/>
      <c r="F16" s="763"/>
      <c r="G16" s="350"/>
    </row>
    <row r="17" spans="2:7" ht="42.75" customHeight="1">
      <c r="B17" s="87"/>
      <c r="C17" s="762" t="s">
        <v>27</v>
      </c>
      <c r="D17" s="762"/>
      <c r="E17" s="762"/>
      <c r="F17" s="763"/>
      <c r="G17" s="350"/>
    </row>
    <row r="18" spans="2:7" ht="42.75" customHeight="1">
      <c r="B18" s="87"/>
      <c r="C18" s="762" t="s">
        <v>28</v>
      </c>
      <c r="D18" s="762"/>
      <c r="E18" s="762"/>
      <c r="F18" s="763"/>
      <c r="G18" s="350"/>
    </row>
    <row r="19" spans="2:7" ht="42.75" customHeight="1">
      <c r="B19" s="87"/>
      <c r="C19" s="761" t="s">
        <v>171</v>
      </c>
      <c r="D19" s="762"/>
      <c r="E19" s="762"/>
      <c r="F19" s="763"/>
      <c r="G19" s="350"/>
    </row>
    <row r="20" spans="2:7" ht="42.75" customHeight="1">
      <c r="B20" s="88"/>
      <c r="C20" s="89" t="s">
        <v>145</v>
      </c>
      <c r="D20" s="90" t="s">
        <v>251</v>
      </c>
      <c r="E20" s="1100"/>
      <c r="F20" s="91" t="s">
        <v>252</v>
      </c>
      <c r="G20" s="351"/>
    </row>
  </sheetData>
  <mergeCells count="12">
    <mergeCell ref="C19:F19"/>
    <mergeCell ref="G1:G2"/>
    <mergeCell ref="C6:G6"/>
    <mergeCell ref="B10:F10"/>
    <mergeCell ref="C11:F11"/>
    <mergeCell ref="C12:F12"/>
    <mergeCell ref="C13:F13"/>
    <mergeCell ref="C14:F14"/>
    <mergeCell ref="C15:F15"/>
    <mergeCell ref="C16:F16"/>
    <mergeCell ref="C17:F17"/>
    <mergeCell ref="C18:F18"/>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2026.03.31新T&amp;C-6-</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sizeWithCells="1">
                  <from>
                    <xdr:col>6</xdr:col>
                    <xdr:colOff>485775</xdr:colOff>
                    <xdr:row>10</xdr:row>
                    <xdr:rowOff>142875</xdr:rowOff>
                  </from>
                  <to>
                    <xdr:col>6</xdr:col>
                    <xdr:colOff>790575</xdr:colOff>
                    <xdr:row>10</xdr:row>
                    <xdr:rowOff>381000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sizeWithCells="1">
                  <from>
                    <xdr:col>6</xdr:col>
                    <xdr:colOff>485775</xdr:colOff>
                    <xdr:row>11</xdr:row>
                    <xdr:rowOff>142875</xdr:rowOff>
                  </from>
                  <to>
                    <xdr:col>6</xdr:col>
                    <xdr:colOff>790575</xdr:colOff>
                    <xdr:row>11</xdr:row>
                    <xdr:rowOff>381000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sizeWithCells="1">
                  <from>
                    <xdr:col>6</xdr:col>
                    <xdr:colOff>485775</xdr:colOff>
                    <xdr:row>12</xdr:row>
                    <xdr:rowOff>142875</xdr:rowOff>
                  </from>
                  <to>
                    <xdr:col>6</xdr:col>
                    <xdr:colOff>790575</xdr:colOff>
                    <xdr:row>12</xdr:row>
                    <xdr:rowOff>381000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sizeWithCells="1">
                  <from>
                    <xdr:col>6</xdr:col>
                    <xdr:colOff>485775</xdr:colOff>
                    <xdr:row>13</xdr:row>
                    <xdr:rowOff>142875</xdr:rowOff>
                  </from>
                  <to>
                    <xdr:col>6</xdr:col>
                    <xdr:colOff>790575</xdr:colOff>
                    <xdr:row>13</xdr:row>
                    <xdr:rowOff>381000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sizeWithCells="1">
                  <from>
                    <xdr:col>6</xdr:col>
                    <xdr:colOff>485775</xdr:colOff>
                    <xdr:row>14</xdr:row>
                    <xdr:rowOff>142875</xdr:rowOff>
                  </from>
                  <to>
                    <xdr:col>6</xdr:col>
                    <xdr:colOff>790575</xdr:colOff>
                    <xdr:row>14</xdr:row>
                    <xdr:rowOff>381000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sizeWithCells="1">
                  <from>
                    <xdr:col>6</xdr:col>
                    <xdr:colOff>485775</xdr:colOff>
                    <xdr:row>15</xdr:row>
                    <xdr:rowOff>142875</xdr:rowOff>
                  </from>
                  <to>
                    <xdr:col>6</xdr:col>
                    <xdr:colOff>790575</xdr:colOff>
                    <xdr:row>15</xdr:row>
                    <xdr:rowOff>381000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sizeWithCells="1">
                  <from>
                    <xdr:col>6</xdr:col>
                    <xdr:colOff>485775</xdr:colOff>
                    <xdr:row>16</xdr:row>
                    <xdr:rowOff>142875</xdr:rowOff>
                  </from>
                  <to>
                    <xdr:col>6</xdr:col>
                    <xdr:colOff>790575</xdr:colOff>
                    <xdr:row>16</xdr:row>
                    <xdr:rowOff>381000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sizeWithCells="1">
                  <from>
                    <xdr:col>6</xdr:col>
                    <xdr:colOff>485775</xdr:colOff>
                    <xdr:row>17</xdr:row>
                    <xdr:rowOff>142875</xdr:rowOff>
                  </from>
                  <to>
                    <xdr:col>6</xdr:col>
                    <xdr:colOff>790575</xdr:colOff>
                    <xdr:row>17</xdr:row>
                    <xdr:rowOff>381000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sizeWithCells="1">
                  <from>
                    <xdr:col>6</xdr:col>
                    <xdr:colOff>485775</xdr:colOff>
                    <xdr:row>18</xdr:row>
                    <xdr:rowOff>142875</xdr:rowOff>
                  </from>
                  <to>
                    <xdr:col>6</xdr:col>
                    <xdr:colOff>790575</xdr:colOff>
                    <xdr:row>18</xdr:row>
                    <xdr:rowOff>381000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sizeWithCells="1">
                  <from>
                    <xdr:col>6</xdr:col>
                    <xdr:colOff>485775</xdr:colOff>
                    <xdr:row>19</xdr:row>
                    <xdr:rowOff>142875</xdr:rowOff>
                  </from>
                  <to>
                    <xdr:col>6</xdr:col>
                    <xdr:colOff>790575</xdr:colOff>
                    <xdr:row>19</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4838-5592-45F5-9A07-4B9B43881DE4}">
  <sheetPr>
    <pageSetUpPr fitToPage="1"/>
  </sheetPr>
  <dimension ref="A1:O21"/>
  <sheetViews>
    <sheetView zoomScaleNormal="100" workbookViewId="0">
      <selection activeCell="E12" sqref="E12:E21"/>
    </sheetView>
  </sheetViews>
  <sheetFormatPr defaultRowHeight="13.5"/>
  <cols>
    <col min="1" max="1" width="2.25" style="3" customWidth="1"/>
    <col min="2" max="2" width="2.5" style="3" customWidth="1"/>
    <col min="3" max="3" width="20.5" style="3" customWidth="1"/>
    <col min="4" max="4" width="2.375" style="3" customWidth="1"/>
    <col min="5" max="5" width="10.625" style="3" customWidth="1"/>
    <col min="6" max="6" width="2.125" style="3" customWidth="1"/>
    <col min="7" max="7" width="8.5" style="3" customWidth="1"/>
    <col min="8" max="8" width="2.375" style="3" customWidth="1"/>
    <col min="9" max="9" width="8.125" style="3" customWidth="1"/>
    <col min="10" max="10" width="2.125" style="3" customWidth="1"/>
    <col min="11" max="11" width="7.875" style="3" customWidth="1"/>
    <col min="12" max="12" width="2.375" style="3" customWidth="1"/>
    <col min="13" max="13" width="8.5" style="3" customWidth="1"/>
    <col min="14" max="14" width="2.375" style="3" customWidth="1"/>
    <col min="15" max="15" width="11.25" style="3" customWidth="1"/>
    <col min="16" max="16384" width="9" style="3"/>
  </cols>
  <sheetData>
    <row r="1" spans="1:15" ht="18" customHeight="1">
      <c r="A1" s="1" t="s">
        <v>125</v>
      </c>
      <c r="M1" s="727">
        <f>表1!AA1</f>
        <v>0</v>
      </c>
      <c r="N1" s="728"/>
      <c r="O1" s="729"/>
    </row>
    <row r="2" spans="1:15" ht="18" customHeight="1">
      <c r="A2" s="1"/>
      <c r="M2" s="730"/>
      <c r="N2" s="731"/>
      <c r="O2" s="732"/>
    </row>
    <row r="3" spans="1:15" ht="15.95" customHeight="1"/>
    <row r="4" spans="1:15" ht="15.95" customHeight="1">
      <c r="B4" s="2" t="s">
        <v>255</v>
      </c>
      <c r="C4" s="2" t="s">
        <v>506</v>
      </c>
    </row>
    <row r="5" spans="1:15" ht="15.95" customHeight="1">
      <c r="C5" s="59" t="s">
        <v>254</v>
      </c>
    </row>
    <row r="6" spans="1:15" ht="15.95" customHeight="1"/>
    <row r="7" spans="1:15" ht="15.95" customHeight="1"/>
    <row r="8" spans="1:15" ht="15.95" customHeight="1"/>
    <row r="9" spans="1:15" ht="19.5" customHeight="1">
      <c r="B9" s="794" t="s">
        <v>30</v>
      </c>
      <c r="C9" s="794"/>
      <c r="D9" s="794"/>
      <c r="E9" s="795" t="s">
        <v>253</v>
      </c>
      <c r="F9" s="796"/>
      <c r="G9" s="777" t="s">
        <v>31</v>
      </c>
      <c r="H9" s="777"/>
      <c r="I9" s="777"/>
      <c r="J9" s="777"/>
      <c r="K9" s="777" t="s">
        <v>37</v>
      </c>
      <c r="L9" s="777"/>
      <c r="M9" s="777"/>
      <c r="N9" s="777"/>
      <c r="O9" s="777"/>
    </row>
    <row r="10" spans="1:15" ht="27" customHeight="1">
      <c r="B10" s="794"/>
      <c r="C10" s="794"/>
      <c r="D10" s="794"/>
      <c r="E10" s="797"/>
      <c r="F10" s="798"/>
      <c r="G10" s="782" t="s">
        <v>32</v>
      </c>
      <c r="H10" s="782"/>
      <c r="I10" s="783" t="s">
        <v>35</v>
      </c>
      <c r="J10" s="783"/>
      <c r="K10" s="782" t="s">
        <v>38</v>
      </c>
      <c r="L10" s="783"/>
      <c r="M10" s="783" t="s">
        <v>35</v>
      </c>
      <c r="N10" s="783"/>
      <c r="O10" s="36" t="s">
        <v>39</v>
      </c>
    </row>
    <row r="11" spans="1:15" ht="23.25" customHeight="1">
      <c r="B11" s="794"/>
      <c r="C11" s="794"/>
      <c r="D11" s="794"/>
      <c r="E11" s="778" t="s">
        <v>146</v>
      </c>
      <c r="F11" s="778"/>
      <c r="G11" s="779" t="s">
        <v>147</v>
      </c>
      <c r="H11" s="779"/>
      <c r="I11" s="778" t="s">
        <v>176</v>
      </c>
      <c r="J11" s="778"/>
      <c r="K11" s="778" t="s">
        <v>148</v>
      </c>
      <c r="L11" s="778"/>
      <c r="M11" s="779" t="s">
        <v>177</v>
      </c>
      <c r="N11" s="778"/>
      <c r="O11" s="37" t="s">
        <v>149</v>
      </c>
    </row>
    <row r="12" spans="1:15" ht="39" customHeight="1">
      <c r="B12" s="790" t="s">
        <v>150</v>
      </c>
      <c r="C12" s="790"/>
      <c r="D12" s="790"/>
      <c r="E12" s="791"/>
      <c r="F12" s="800" t="s">
        <v>34</v>
      </c>
      <c r="G12" s="355"/>
      <c r="H12" s="31" t="s">
        <v>34</v>
      </c>
      <c r="I12" s="357" t="str">
        <f>IF($E$12=0,"",G12/$E$12*100)</f>
        <v/>
      </c>
      <c r="J12" s="31" t="s">
        <v>151</v>
      </c>
      <c r="K12" s="355"/>
      <c r="L12" s="31" t="s">
        <v>34</v>
      </c>
      <c r="M12" s="359" t="str">
        <f t="shared" ref="M12:M21" si="0">IF(K12=0,"",(G12+K12)/$E$12*100)</f>
        <v/>
      </c>
      <c r="N12" s="31" t="s">
        <v>151</v>
      </c>
      <c r="O12" s="361"/>
    </row>
    <row r="13" spans="1:15" ht="39" customHeight="1">
      <c r="B13" s="789" t="s">
        <v>51</v>
      </c>
      <c r="C13" s="789"/>
      <c r="D13" s="789"/>
      <c r="E13" s="792"/>
      <c r="F13" s="801"/>
      <c r="G13" s="356"/>
      <c r="H13" s="28" t="s">
        <v>34</v>
      </c>
      <c r="I13" s="358" t="str">
        <f t="shared" ref="I13:I18" si="1">IF($E$12=0,"",G13/$E$12*100)</f>
        <v/>
      </c>
      <c r="J13" s="28" t="s">
        <v>152</v>
      </c>
      <c r="K13" s="356"/>
      <c r="L13" s="28" t="s">
        <v>34</v>
      </c>
      <c r="M13" s="360" t="str">
        <f t="shared" si="0"/>
        <v/>
      </c>
      <c r="N13" s="28" t="s">
        <v>151</v>
      </c>
      <c r="O13" s="362"/>
    </row>
    <row r="14" spans="1:15" ht="39" customHeight="1">
      <c r="B14" s="799" t="s">
        <v>153</v>
      </c>
      <c r="C14" s="789"/>
      <c r="D14" s="789"/>
      <c r="E14" s="792"/>
      <c r="F14" s="801"/>
      <c r="G14" s="356"/>
      <c r="H14" s="28" t="s">
        <v>34</v>
      </c>
      <c r="I14" s="358" t="str">
        <f t="shared" si="1"/>
        <v/>
      </c>
      <c r="J14" s="28" t="s">
        <v>151</v>
      </c>
      <c r="K14" s="356"/>
      <c r="L14" s="28" t="s">
        <v>34</v>
      </c>
      <c r="M14" s="360" t="str">
        <f t="shared" si="0"/>
        <v/>
      </c>
      <c r="N14" s="28" t="s">
        <v>151</v>
      </c>
      <c r="O14" s="362"/>
    </row>
    <row r="15" spans="1:15" ht="39" customHeight="1">
      <c r="B15" s="789" t="s">
        <v>154</v>
      </c>
      <c r="C15" s="789"/>
      <c r="D15" s="789"/>
      <c r="E15" s="792"/>
      <c r="F15" s="801"/>
      <c r="G15" s="356"/>
      <c r="H15" s="28" t="s">
        <v>34</v>
      </c>
      <c r="I15" s="358" t="str">
        <f t="shared" si="1"/>
        <v/>
      </c>
      <c r="J15" s="28" t="s">
        <v>151</v>
      </c>
      <c r="K15" s="356"/>
      <c r="L15" s="28" t="s">
        <v>34</v>
      </c>
      <c r="M15" s="360" t="str">
        <f t="shared" si="0"/>
        <v/>
      </c>
      <c r="N15" s="28" t="s">
        <v>151</v>
      </c>
      <c r="O15" s="362"/>
    </row>
    <row r="16" spans="1:15" ht="39" customHeight="1">
      <c r="B16" s="789" t="s">
        <v>50</v>
      </c>
      <c r="C16" s="789"/>
      <c r="D16" s="789"/>
      <c r="E16" s="792"/>
      <c r="F16" s="801"/>
      <c r="G16" s="356"/>
      <c r="H16" s="28" t="s">
        <v>34</v>
      </c>
      <c r="I16" s="358" t="str">
        <f t="shared" si="1"/>
        <v/>
      </c>
      <c r="J16" s="28" t="s">
        <v>151</v>
      </c>
      <c r="K16" s="356"/>
      <c r="L16" s="28" t="s">
        <v>34</v>
      </c>
      <c r="M16" s="360" t="str">
        <f t="shared" si="0"/>
        <v/>
      </c>
      <c r="N16" s="28" t="s">
        <v>151</v>
      </c>
      <c r="O16" s="362"/>
    </row>
    <row r="17" spans="2:15" ht="39" customHeight="1">
      <c r="B17" s="789" t="s">
        <v>52</v>
      </c>
      <c r="C17" s="789"/>
      <c r="D17" s="789"/>
      <c r="E17" s="792"/>
      <c r="F17" s="801"/>
      <c r="G17" s="356"/>
      <c r="H17" s="28" t="s">
        <v>34</v>
      </c>
      <c r="I17" s="358" t="str">
        <f t="shared" si="1"/>
        <v/>
      </c>
      <c r="J17" s="28" t="s">
        <v>151</v>
      </c>
      <c r="K17" s="356"/>
      <c r="L17" s="28" t="s">
        <v>34</v>
      </c>
      <c r="M17" s="360" t="str">
        <f t="shared" si="0"/>
        <v/>
      </c>
      <c r="N17" s="28" t="s">
        <v>151</v>
      </c>
      <c r="O17" s="362"/>
    </row>
    <row r="18" spans="2:15" ht="39" customHeight="1">
      <c r="B18" s="799" t="s">
        <v>155</v>
      </c>
      <c r="C18" s="789"/>
      <c r="D18" s="789"/>
      <c r="E18" s="792"/>
      <c r="F18" s="801"/>
      <c r="G18" s="356"/>
      <c r="H18" s="28" t="s">
        <v>34</v>
      </c>
      <c r="I18" s="358" t="str">
        <f t="shared" si="1"/>
        <v/>
      </c>
      <c r="J18" s="28" t="s">
        <v>151</v>
      </c>
      <c r="K18" s="356"/>
      <c r="L18" s="28" t="s">
        <v>34</v>
      </c>
      <c r="M18" s="360" t="str">
        <f t="shared" si="0"/>
        <v/>
      </c>
      <c r="N18" s="28" t="s">
        <v>151</v>
      </c>
      <c r="O18" s="362"/>
    </row>
    <row r="19" spans="2:15" ht="39" customHeight="1">
      <c r="B19" s="799" t="s">
        <v>287</v>
      </c>
      <c r="C19" s="789"/>
      <c r="D19" s="789"/>
      <c r="E19" s="792"/>
      <c r="F19" s="801"/>
      <c r="G19" s="356"/>
      <c r="H19" s="28" t="s">
        <v>34</v>
      </c>
      <c r="I19" s="358" t="str">
        <f>IF($E$12=0,"",G19/$E$12*100)</f>
        <v/>
      </c>
      <c r="J19" s="28" t="s">
        <v>151</v>
      </c>
      <c r="K19" s="356"/>
      <c r="L19" s="28" t="s">
        <v>34</v>
      </c>
      <c r="M19" s="360" t="str">
        <f t="shared" si="0"/>
        <v/>
      </c>
      <c r="N19" s="28" t="s">
        <v>151</v>
      </c>
      <c r="O19" s="362"/>
    </row>
    <row r="20" spans="2:15" ht="14.25" customHeight="1">
      <c r="B20" s="784" t="s">
        <v>53</v>
      </c>
      <c r="C20" s="785"/>
      <c r="D20" s="786"/>
      <c r="E20" s="792"/>
      <c r="F20" s="801"/>
      <c r="G20" s="773"/>
      <c r="H20" s="771" t="s">
        <v>34</v>
      </c>
      <c r="I20" s="787" t="str">
        <f>IF($E$12=0,"",G20/$E$12*100)</f>
        <v/>
      </c>
      <c r="J20" s="771" t="s">
        <v>36</v>
      </c>
      <c r="K20" s="773"/>
      <c r="L20" s="771" t="s">
        <v>33</v>
      </c>
      <c r="M20" s="775" t="str">
        <f t="shared" si="0"/>
        <v/>
      </c>
      <c r="N20" s="771" t="s">
        <v>151</v>
      </c>
      <c r="O20" s="780"/>
    </row>
    <row r="21" spans="2:15" ht="32.25" customHeight="1">
      <c r="B21" s="92" t="s">
        <v>156</v>
      </c>
      <c r="C21" s="344"/>
      <c r="D21" s="93" t="s">
        <v>157</v>
      </c>
      <c r="E21" s="793"/>
      <c r="F21" s="802"/>
      <c r="G21" s="774"/>
      <c r="H21" s="772"/>
      <c r="I21" s="788"/>
      <c r="J21" s="772"/>
      <c r="K21" s="774"/>
      <c r="L21" s="772"/>
      <c r="M21" s="776" t="str">
        <f t="shared" si="0"/>
        <v/>
      </c>
      <c r="N21" s="772"/>
      <c r="O21" s="781"/>
    </row>
  </sheetData>
  <mergeCells count="34">
    <mergeCell ref="B17:D17"/>
    <mergeCell ref="B18:D18"/>
    <mergeCell ref="F12:F21"/>
    <mergeCell ref="B19:D19"/>
    <mergeCell ref="B16:D16"/>
    <mergeCell ref="G10:H10"/>
    <mergeCell ref="I10:J10"/>
    <mergeCell ref="B20:D20"/>
    <mergeCell ref="I20:I21"/>
    <mergeCell ref="B13:D13"/>
    <mergeCell ref="G11:H11"/>
    <mergeCell ref="B12:D12"/>
    <mergeCell ref="E12:E21"/>
    <mergeCell ref="G20:G21"/>
    <mergeCell ref="H20:H21"/>
    <mergeCell ref="B9:D11"/>
    <mergeCell ref="E11:F11"/>
    <mergeCell ref="B15:D15"/>
    <mergeCell ref="E9:F10"/>
    <mergeCell ref="G9:J9"/>
    <mergeCell ref="B14:D14"/>
    <mergeCell ref="M1:O2"/>
    <mergeCell ref="J20:J21"/>
    <mergeCell ref="K20:K21"/>
    <mergeCell ref="L20:L21"/>
    <mergeCell ref="M20:M21"/>
    <mergeCell ref="K9:O9"/>
    <mergeCell ref="I11:J11"/>
    <mergeCell ref="M11:N11"/>
    <mergeCell ref="O20:O21"/>
    <mergeCell ref="K10:L10"/>
    <mergeCell ref="M10:N10"/>
    <mergeCell ref="K11:L11"/>
    <mergeCell ref="N20:N21"/>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2026.03.31新T&amp;C-7-</oddFooter>
    <firstFooter>&amp;L&amp;9 2013.10</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82F8-C50D-4C9A-8360-4554C31C6531}">
  <sheetPr>
    <pageSetUpPr fitToPage="1"/>
  </sheetPr>
  <dimension ref="A1:AC35"/>
  <sheetViews>
    <sheetView zoomScaleNormal="100" workbookViewId="0">
      <selection activeCell="L14" sqref="L14:M20"/>
    </sheetView>
  </sheetViews>
  <sheetFormatPr defaultColWidth="3.125" defaultRowHeight="13.5"/>
  <cols>
    <col min="1" max="1" width="2.5" style="3" customWidth="1"/>
    <col min="2" max="3" width="3.25" style="3" customWidth="1"/>
    <col min="4" max="4" width="2.5" style="4" customWidth="1"/>
    <col min="5" max="10" width="2.5" style="3" customWidth="1"/>
    <col min="11" max="11" width="1.875" style="3" customWidth="1"/>
    <col min="12" max="13" width="3.125" style="3" customWidth="1"/>
    <col min="14" max="14" width="2.125" style="3" customWidth="1"/>
    <col min="15" max="16" width="3.125" style="3" customWidth="1"/>
    <col min="17" max="17" width="2.125" style="3" customWidth="1"/>
    <col min="18" max="19" width="3.125" style="3" customWidth="1"/>
    <col min="20" max="20" width="2.125" style="3" customWidth="1"/>
    <col min="21" max="22" width="2.5" style="3" customWidth="1"/>
    <col min="23" max="23" width="2.125" style="3" customWidth="1"/>
    <col min="24" max="26" width="4.5" style="3" customWidth="1"/>
    <col min="27" max="28" width="2.875" style="3" customWidth="1"/>
    <col min="29" max="29" width="2.125" style="3" customWidth="1"/>
    <col min="30" max="16384" width="3.125" style="3"/>
  </cols>
  <sheetData>
    <row r="1" spans="1:29" ht="18" customHeight="1">
      <c r="A1" s="1" t="s">
        <v>1</v>
      </c>
      <c r="Q1" s="73"/>
      <c r="Y1" s="727">
        <f>表1!AA1</f>
        <v>0</v>
      </c>
      <c r="Z1" s="728"/>
      <c r="AA1" s="728"/>
      <c r="AB1" s="728"/>
      <c r="AC1" s="729"/>
    </row>
    <row r="2" spans="1:29" ht="15.95" customHeight="1">
      <c r="Y2" s="730"/>
      <c r="Z2" s="731"/>
      <c r="AA2" s="731"/>
      <c r="AB2" s="731"/>
      <c r="AC2" s="732"/>
    </row>
    <row r="3" spans="1:29" ht="15.95" customHeight="1">
      <c r="B3" s="2" t="s">
        <v>255</v>
      </c>
      <c r="C3" s="2" t="s">
        <v>505</v>
      </c>
    </row>
    <row r="4" spans="1:29" ht="15.95" customHeight="1">
      <c r="C4" s="59" t="s">
        <v>229</v>
      </c>
      <c r="D4" s="38"/>
    </row>
    <row r="5" spans="1:29" ht="15.95" customHeight="1">
      <c r="C5" s="39"/>
      <c r="D5" s="39"/>
      <c r="E5" s="39"/>
      <c r="F5" s="39"/>
      <c r="G5" s="39"/>
      <c r="H5" s="39"/>
      <c r="I5" s="39"/>
      <c r="J5" s="39"/>
      <c r="K5" s="39"/>
      <c r="L5" s="39"/>
      <c r="M5" s="39"/>
      <c r="N5" s="39"/>
      <c r="O5" s="39"/>
      <c r="P5" s="39"/>
      <c r="Q5" s="39"/>
    </row>
    <row r="6" spans="1:29" ht="15.95" customHeight="1">
      <c r="C6" s="39"/>
      <c r="D6" s="39"/>
      <c r="E6" s="39"/>
      <c r="F6" s="39"/>
      <c r="G6" s="39"/>
      <c r="H6" s="39"/>
      <c r="I6" s="39"/>
      <c r="J6" s="39"/>
      <c r="K6" s="39"/>
      <c r="L6" s="39"/>
      <c r="M6" s="39"/>
      <c r="N6" s="39"/>
      <c r="O6" s="39"/>
      <c r="P6" s="39"/>
      <c r="Q6" s="39"/>
    </row>
    <row r="7" spans="1:29" ht="15.95" customHeight="1">
      <c r="B7" s="2" t="s">
        <v>503</v>
      </c>
      <c r="C7" s="2" t="s">
        <v>504</v>
      </c>
    </row>
    <row r="8" spans="1:29" ht="15.95" customHeight="1">
      <c r="C8" s="59" t="s">
        <v>230</v>
      </c>
      <c r="D8" s="38"/>
    </row>
    <row r="9" spans="1:29" ht="15.95" customHeight="1"/>
    <row r="10" spans="1:29" ht="15.95" customHeight="1"/>
    <row r="11" spans="1:29" ht="20.25" customHeight="1">
      <c r="B11" s="823"/>
      <c r="C11" s="824"/>
      <c r="D11" s="824"/>
      <c r="E11" s="824"/>
      <c r="F11" s="824"/>
      <c r="G11" s="824"/>
      <c r="H11" s="824"/>
      <c r="I11" s="824"/>
      <c r="J11" s="824"/>
      <c r="K11" s="825"/>
      <c r="L11" s="576" t="s">
        <v>31</v>
      </c>
      <c r="M11" s="577"/>
      <c r="N11" s="577"/>
      <c r="O11" s="577"/>
      <c r="P11" s="577"/>
      <c r="Q11" s="577"/>
      <c r="R11" s="577"/>
      <c r="S11" s="577"/>
      <c r="T11" s="577"/>
      <c r="U11" s="832" t="s">
        <v>41</v>
      </c>
      <c r="V11" s="577"/>
      <c r="W11" s="577"/>
      <c r="X11" s="577"/>
      <c r="Y11" s="577"/>
      <c r="Z11" s="577"/>
      <c r="AA11" s="577"/>
      <c r="AB11" s="577"/>
      <c r="AC11" s="578"/>
    </row>
    <row r="12" spans="1:29" ht="62.25" customHeight="1">
      <c r="B12" s="826"/>
      <c r="C12" s="827"/>
      <c r="D12" s="827"/>
      <c r="E12" s="827"/>
      <c r="F12" s="827"/>
      <c r="G12" s="827"/>
      <c r="H12" s="827"/>
      <c r="I12" s="827"/>
      <c r="J12" s="827"/>
      <c r="K12" s="828"/>
      <c r="L12" s="833" t="s">
        <v>228</v>
      </c>
      <c r="M12" s="834"/>
      <c r="N12" s="835"/>
      <c r="O12" s="833" t="s">
        <v>32</v>
      </c>
      <c r="P12" s="834"/>
      <c r="Q12" s="835"/>
      <c r="R12" s="833" t="s">
        <v>2</v>
      </c>
      <c r="S12" s="834"/>
      <c r="T12" s="834"/>
      <c r="U12" s="836" t="s">
        <v>225</v>
      </c>
      <c r="V12" s="834"/>
      <c r="W12" s="835"/>
      <c r="X12" s="833" t="s">
        <v>344</v>
      </c>
      <c r="Y12" s="834"/>
      <c r="Z12" s="835"/>
      <c r="AA12" s="833" t="s">
        <v>42</v>
      </c>
      <c r="AB12" s="834"/>
      <c r="AC12" s="835"/>
    </row>
    <row r="13" spans="1:29" ht="24" customHeight="1" thickBot="1">
      <c r="B13" s="829"/>
      <c r="C13" s="830"/>
      <c r="D13" s="830"/>
      <c r="E13" s="830"/>
      <c r="F13" s="830"/>
      <c r="G13" s="830"/>
      <c r="H13" s="830"/>
      <c r="I13" s="830"/>
      <c r="J13" s="830"/>
      <c r="K13" s="831"/>
      <c r="L13" s="837" t="s">
        <v>146</v>
      </c>
      <c r="M13" s="838"/>
      <c r="N13" s="839"/>
      <c r="O13" s="837" t="s">
        <v>158</v>
      </c>
      <c r="P13" s="838"/>
      <c r="Q13" s="839"/>
      <c r="R13" s="840" t="s">
        <v>178</v>
      </c>
      <c r="S13" s="841"/>
      <c r="T13" s="841"/>
      <c r="U13" s="842" t="s">
        <v>148</v>
      </c>
      <c r="V13" s="838"/>
      <c r="W13" s="839"/>
      <c r="X13" s="837" t="s">
        <v>284</v>
      </c>
      <c r="Y13" s="838"/>
      <c r="Z13" s="839"/>
      <c r="AA13" s="837" t="s">
        <v>149</v>
      </c>
      <c r="AB13" s="838"/>
      <c r="AC13" s="839"/>
    </row>
    <row r="14" spans="1:29" ht="30" customHeight="1" thickTop="1">
      <c r="B14" s="564" t="s">
        <v>65</v>
      </c>
      <c r="C14" s="892" t="s">
        <v>345</v>
      </c>
      <c r="D14" s="846" t="s">
        <v>40</v>
      </c>
      <c r="E14" s="847"/>
      <c r="F14" s="847"/>
      <c r="G14" s="847"/>
      <c r="H14" s="847"/>
      <c r="I14" s="847"/>
      <c r="J14" s="847"/>
      <c r="K14" s="848"/>
      <c r="L14" s="849"/>
      <c r="M14" s="850"/>
      <c r="N14" s="855" t="s">
        <v>34</v>
      </c>
      <c r="O14" s="856"/>
      <c r="P14" s="857"/>
      <c r="Q14" s="27" t="s">
        <v>34</v>
      </c>
      <c r="R14" s="863"/>
      <c r="S14" s="864"/>
      <c r="T14" s="175" t="s">
        <v>151</v>
      </c>
      <c r="U14" s="865"/>
      <c r="V14" s="866"/>
      <c r="W14" s="27" t="s">
        <v>34</v>
      </c>
      <c r="X14" s="867"/>
      <c r="Y14" s="868"/>
      <c r="Z14" s="869"/>
      <c r="AA14" s="856"/>
      <c r="AB14" s="857"/>
      <c r="AC14" s="27" t="s">
        <v>34</v>
      </c>
    </row>
    <row r="15" spans="1:29" ht="30" customHeight="1">
      <c r="B15" s="564"/>
      <c r="C15" s="892"/>
      <c r="D15" s="858" t="s">
        <v>352</v>
      </c>
      <c r="E15" s="718"/>
      <c r="F15" s="718"/>
      <c r="G15" s="718"/>
      <c r="H15" s="718"/>
      <c r="I15" s="718"/>
      <c r="J15" s="718"/>
      <c r="K15" s="719"/>
      <c r="L15" s="851"/>
      <c r="M15" s="852"/>
      <c r="N15" s="855"/>
      <c r="O15" s="806"/>
      <c r="P15" s="807"/>
      <c r="Q15" s="29" t="s">
        <v>34</v>
      </c>
      <c r="R15" s="812" t="str">
        <f t="shared" ref="R15:R20" si="0">IF($L$14&gt;0,O15/$L$14*100,"")</f>
        <v/>
      </c>
      <c r="S15" s="813"/>
      <c r="T15" s="171" t="s">
        <v>151</v>
      </c>
      <c r="U15" s="814"/>
      <c r="V15" s="807"/>
      <c r="W15" s="29" t="s">
        <v>34</v>
      </c>
      <c r="X15" s="803"/>
      <c r="Y15" s="804"/>
      <c r="Z15" s="805"/>
      <c r="AA15" s="806"/>
      <c r="AB15" s="807"/>
      <c r="AC15" s="29" t="s">
        <v>34</v>
      </c>
    </row>
    <row r="16" spans="1:29" ht="30" customHeight="1">
      <c r="B16" s="564"/>
      <c r="C16" s="893"/>
      <c r="D16" s="858" t="s">
        <v>18</v>
      </c>
      <c r="E16" s="718"/>
      <c r="F16" s="718"/>
      <c r="G16" s="718"/>
      <c r="H16" s="718"/>
      <c r="I16" s="718"/>
      <c r="J16" s="718"/>
      <c r="K16" s="719"/>
      <c r="L16" s="851"/>
      <c r="M16" s="852"/>
      <c r="N16" s="855"/>
      <c r="O16" s="806"/>
      <c r="P16" s="807"/>
      <c r="Q16" s="29" t="s">
        <v>34</v>
      </c>
      <c r="R16" s="812" t="str">
        <f t="shared" si="0"/>
        <v/>
      </c>
      <c r="S16" s="813"/>
      <c r="T16" s="171" t="s">
        <v>151</v>
      </c>
      <c r="U16" s="814"/>
      <c r="V16" s="807"/>
      <c r="W16" s="29" t="s">
        <v>34</v>
      </c>
      <c r="X16" s="803"/>
      <c r="Y16" s="804"/>
      <c r="Z16" s="805"/>
      <c r="AA16" s="806"/>
      <c r="AB16" s="807"/>
      <c r="AC16" s="29" t="s">
        <v>34</v>
      </c>
    </row>
    <row r="17" spans="2:29" ht="30" customHeight="1">
      <c r="B17" s="564"/>
      <c r="C17" s="893"/>
      <c r="D17" s="858" t="s">
        <v>170</v>
      </c>
      <c r="E17" s="718"/>
      <c r="F17" s="718"/>
      <c r="G17" s="718"/>
      <c r="H17" s="718"/>
      <c r="I17" s="718"/>
      <c r="J17" s="718"/>
      <c r="K17" s="719"/>
      <c r="L17" s="851"/>
      <c r="M17" s="852"/>
      <c r="N17" s="855"/>
      <c r="O17" s="806"/>
      <c r="P17" s="807"/>
      <c r="Q17" s="29" t="s">
        <v>34</v>
      </c>
      <c r="R17" s="812" t="str">
        <f t="shared" si="0"/>
        <v/>
      </c>
      <c r="S17" s="813"/>
      <c r="T17" s="171" t="s">
        <v>151</v>
      </c>
      <c r="U17" s="814"/>
      <c r="V17" s="807"/>
      <c r="W17" s="29" t="s">
        <v>34</v>
      </c>
      <c r="X17" s="803"/>
      <c r="Y17" s="804"/>
      <c r="Z17" s="805"/>
      <c r="AA17" s="806"/>
      <c r="AB17" s="807"/>
      <c r="AC17" s="29" t="s">
        <v>34</v>
      </c>
    </row>
    <row r="18" spans="2:29" ht="30" customHeight="1">
      <c r="B18" s="564"/>
      <c r="C18" s="894"/>
      <c r="D18" s="862" t="s">
        <v>480</v>
      </c>
      <c r="E18" s="676"/>
      <c r="F18" s="676"/>
      <c r="G18" s="676"/>
      <c r="H18" s="676"/>
      <c r="I18" s="676"/>
      <c r="J18" s="676"/>
      <c r="K18" s="677"/>
      <c r="L18" s="851"/>
      <c r="M18" s="852"/>
      <c r="N18" s="855"/>
      <c r="O18" s="806" t="str">
        <f>IF(L14=0,"",表7!$F$27+表7!$F$29+表7!$F$31)</f>
        <v/>
      </c>
      <c r="P18" s="807"/>
      <c r="Q18" s="29" t="s">
        <v>34</v>
      </c>
      <c r="R18" s="812" t="str">
        <f t="shared" si="0"/>
        <v/>
      </c>
      <c r="S18" s="813"/>
      <c r="T18" s="171" t="s">
        <v>151</v>
      </c>
      <c r="U18" s="814"/>
      <c r="V18" s="807"/>
      <c r="W18" s="29" t="s">
        <v>34</v>
      </c>
      <c r="X18" s="803"/>
      <c r="Y18" s="804"/>
      <c r="Z18" s="805"/>
      <c r="AA18" s="806"/>
      <c r="AB18" s="807"/>
      <c r="AC18" s="29" t="s">
        <v>34</v>
      </c>
    </row>
    <row r="19" spans="2:29" ht="30" customHeight="1">
      <c r="B19" s="564"/>
      <c r="C19" s="895"/>
      <c r="D19" s="859" t="s">
        <v>365</v>
      </c>
      <c r="E19" s="860"/>
      <c r="F19" s="860"/>
      <c r="G19" s="860"/>
      <c r="H19" s="860"/>
      <c r="I19" s="860"/>
      <c r="J19" s="860"/>
      <c r="K19" s="861"/>
      <c r="L19" s="851"/>
      <c r="M19" s="852"/>
      <c r="N19" s="855"/>
      <c r="O19" s="774" t="str">
        <f>IF(L14=0,"",表7!$F$28)</f>
        <v/>
      </c>
      <c r="P19" s="811"/>
      <c r="Q19" s="84" t="s">
        <v>34</v>
      </c>
      <c r="R19" s="788" t="str">
        <f t="shared" si="0"/>
        <v/>
      </c>
      <c r="S19" s="870"/>
      <c r="T19" s="172" t="s">
        <v>151</v>
      </c>
      <c r="U19" s="871"/>
      <c r="V19" s="811"/>
      <c r="W19" s="84" t="s">
        <v>34</v>
      </c>
      <c r="X19" s="808"/>
      <c r="Y19" s="809"/>
      <c r="Z19" s="810"/>
      <c r="AA19" s="774"/>
      <c r="AB19" s="811"/>
      <c r="AC19" s="84" t="s">
        <v>34</v>
      </c>
    </row>
    <row r="20" spans="2:29" ht="30" customHeight="1" thickBot="1">
      <c r="B20" s="891"/>
      <c r="C20" s="739" t="s">
        <v>21</v>
      </c>
      <c r="D20" s="740"/>
      <c r="E20" s="740"/>
      <c r="F20" s="740"/>
      <c r="G20" s="740"/>
      <c r="H20" s="740"/>
      <c r="I20" s="740"/>
      <c r="J20" s="740"/>
      <c r="K20" s="741"/>
      <c r="L20" s="853"/>
      <c r="M20" s="854"/>
      <c r="N20" s="741"/>
      <c r="O20" s="822">
        <f>SUM(O14:O19)</f>
        <v>0</v>
      </c>
      <c r="P20" s="818"/>
      <c r="Q20" s="83" t="s">
        <v>34</v>
      </c>
      <c r="R20" s="815" t="str">
        <f t="shared" si="0"/>
        <v/>
      </c>
      <c r="S20" s="816"/>
      <c r="T20" s="176" t="s">
        <v>151</v>
      </c>
      <c r="U20" s="817">
        <f>SUM(U14:U19)</f>
        <v>0</v>
      </c>
      <c r="V20" s="818"/>
      <c r="W20" s="83" t="s">
        <v>34</v>
      </c>
      <c r="X20" s="819" t="s">
        <v>138</v>
      </c>
      <c r="Y20" s="820"/>
      <c r="Z20" s="821"/>
      <c r="AA20" s="822">
        <f>SUM(AA14:AA19)</f>
        <v>0</v>
      </c>
      <c r="AB20" s="818"/>
      <c r="AC20" s="83" t="s">
        <v>34</v>
      </c>
    </row>
    <row r="21" spans="2:29" ht="30" customHeight="1" thickTop="1">
      <c r="B21" s="669" t="s">
        <v>66</v>
      </c>
      <c r="C21" s="669" t="s">
        <v>345</v>
      </c>
      <c r="D21" s="880" t="s">
        <v>40</v>
      </c>
      <c r="E21" s="670"/>
      <c r="F21" s="670"/>
      <c r="G21" s="670"/>
      <c r="H21" s="670"/>
      <c r="I21" s="670"/>
      <c r="J21" s="670"/>
      <c r="K21" s="671"/>
      <c r="L21" s="849"/>
      <c r="M21" s="850"/>
      <c r="N21" s="881" t="s">
        <v>34</v>
      </c>
      <c r="O21" s="856"/>
      <c r="P21" s="866"/>
      <c r="Q21" s="32" t="s">
        <v>34</v>
      </c>
      <c r="R21" s="863" t="str">
        <f t="shared" ref="R21:R26" si="1">IF($L$21&gt;0,O21/$L$21*100,"")</f>
        <v/>
      </c>
      <c r="S21" s="864"/>
      <c r="T21" s="174" t="s">
        <v>151</v>
      </c>
      <c r="U21" s="865"/>
      <c r="V21" s="866"/>
      <c r="W21" s="32" t="s">
        <v>34</v>
      </c>
      <c r="X21" s="885"/>
      <c r="Y21" s="886"/>
      <c r="Z21" s="887"/>
      <c r="AA21" s="856"/>
      <c r="AB21" s="857"/>
      <c r="AC21" s="32" t="s">
        <v>34</v>
      </c>
    </row>
    <row r="22" spans="2:29" ht="30" customHeight="1">
      <c r="B22" s="564"/>
      <c r="C22" s="564"/>
      <c r="D22" s="858" t="s">
        <v>354</v>
      </c>
      <c r="E22" s="718"/>
      <c r="F22" s="718"/>
      <c r="G22" s="718"/>
      <c r="H22" s="718"/>
      <c r="I22" s="718"/>
      <c r="J22" s="718"/>
      <c r="K22" s="719"/>
      <c r="L22" s="851"/>
      <c r="M22" s="852"/>
      <c r="N22" s="855"/>
      <c r="O22" s="806"/>
      <c r="P22" s="807"/>
      <c r="Q22" s="29" t="s">
        <v>34</v>
      </c>
      <c r="R22" s="812" t="str">
        <f t="shared" si="1"/>
        <v/>
      </c>
      <c r="S22" s="813"/>
      <c r="T22" s="171" t="s">
        <v>151</v>
      </c>
      <c r="U22" s="814"/>
      <c r="V22" s="807"/>
      <c r="W22" s="29" t="s">
        <v>34</v>
      </c>
      <c r="X22" s="843"/>
      <c r="Y22" s="844"/>
      <c r="Z22" s="845"/>
      <c r="AA22" s="806"/>
      <c r="AB22" s="807"/>
      <c r="AC22" s="29" t="s">
        <v>34</v>
      </c>
    </row>
    <row r="23" spans="2:29" ht="30" customHeight="1">
      <c r="B23" s="564"/>
      <c r="C23" s="564"/>
      <c r="D23" s="858" t="s">
        <v>18</v>
      </c>
      <c r="E23" s="718"/>
      <c r="F23" s="718"/>
      <c r="G23" s="718"/>
      <c r="H23" s="718"/>
      <c r="I23" s="718"/>
      <c r="J23" s="718"/>
      <c r="K23" s="719"/>
      <c r="L23" s="851"/>
      <c r="M23" s="852"/>
      <c r="N23" s="855"/>
      <c r="O23" s="806"/>
      <c r="P23" s="807"/>
      <c r="Q23" s="29" t="s">
        <v>34</v>
      </c>
      <c r="R23" s="812" t="str">
        <f t="shared" si="1"/>
        <v/>
      </c>
      <c r="S23" s="813"/>
      <c r="T23" s="171" t="s">
        <v>151</v>
      </c>
      <c r="U23" s="814"/>
      <c r="V23" s="807"/>
      <c r="W23" s="29" t="s">
        <v>34</v>
      </c>
      <c r="X23" s="843"/>
      <c r="Y23" s="844"/>
      <c r="Z23" s="845"/>
      <c r="AA23" s="806"/>
      <c r="AB23" s="807"/>
      <c r="AC23" s="29" t="s">
        <v>34</v>
      </c>
    </row>
    <row r="24" spans="2:29" ht="30" customHeight="1">
      <c r="B24" s="564"/>
      <c r="C24" s="564"/>
      <c r="D24" s="858" t="s">
        <v>170</v>
      </c>
      <c r="E24" s="718"/>
      <c r="F24" s="718"/>
      <c r="G24" s="718"/>
      <c r="H24" s="718"/>
      <c r="I24" s="718"/>
      <c r="J24" s="718"/>
      <c r="K24" s="719"/>
      <c r="L24" s="851"/>
      <c r="M24" s="852"/>
      <c r="N24" s="855"/>
      <c r="O24" s="806"/>
      <c r="P24" s="807"/>
      <c r="Q24" s="29" t="s">
        <v>34</v>
      </c>
      <c r="R24" s="812" t="str">
        <f t="shared" si="1"/>
        <v/>
      </c>
      <c r="S24" s="813"/>
      <c r="T24" s="171" t="s">
        <v>151</v>
      </c>
      <c r="U24" s="814"/>
      <c r="V24" s="807"/>
      <c r="W24" s="29" t="s">
        <v>34</v>
      </c>
      <c r="X24" s="843"/>
      <c r="Y24" s="844"/>
      <c r="Z24" s="845"/>
      <c r="AA24" s="806"/>
      <c r="AB24" s="807"/>
      <c r="AC24" s="29" t="s">
        <v>34</v>
      </c>
    </row>
    <row r="25" spans="2:29" ht="30" customHeight="1">
      <c r="B25" s="564"/>
      <c r="C25" s="564"/>
      <c r="D25" s="899" t="s">
        <v>481</v>
      </c>
      <c r="E25" s="900"/>
      <c r="F25" s="900"/>
      <c r="G25" s="900"/>
      <c r="H25" s="900"/>
      <c r="I25" s="900"/>
      <c r="J25" s="900"/>
      <c r="K25" s="901"/>
      <c r="L25" s="851"/>
      <c r="M25" s="852"/>
      <c r="N25" s="855"/>
      <c r="O25" s="773"/>
      <c r="P25" s="902"/>
      <c r="Q25" s="179" t="s">
        <v>34</v>
      </c>
      <c r="R25" s="787" t="str">
        <f t="shared" si="1"/>
        <v/>
      </c>
      <c r="S25" s="903"/>
      <c r="T25" s="180" t="s">
        <v>151</v>
      </c>
      <c r="U25" s="904"/>
      <c r="V25" s="902"/>
      <c r="W25" s="179" t="s">
        <v>34</v>
      </c>
      <c r="X25" s="905"/>
      <c r="Y25" s="906"/>
      <c r="Z25" s="907"/>
      <c r="AA25" s="773"/>
      <c r="AB25" s="902"/>
      <c r="AC25" s="179" t="s">
        <v>34</v>
      </c>
    </row>
    <row r="26" spans="2:29" ht="30" customHeight="1">
      <c r="B26" s="564"/>
      <c r="C26" s="668"/>
      <c r="D26" s="882" t="s">
        <v>365</v>
      </c>
      <c r="E26" s="699"/>
      <c r="F26" s="699"/>
      <c r="G26" s="699"/>
      <c r="H26" s="699"/>
      <c r="I26" s="699"/>
      <c r="J26" s="699"/>
      <c r="K26" s="700"/>
      <c r="L26" s="851"/>
      <c r="M26" s="852"/>
      <c r="N26" s="855"/>
      <c r="O26" s="879"/>
      <c r="P26" s="875"/>
      <c r="Q26" s="30" t="s">
        <v>34</v>
      </c>
      <c r="R26" s="872" t="str">
        <f t="shared" si="1"/>
        <v/>
      </c>
      <c r="S26" s="873"/>
      <c r="T26" s="173" t="s">
        <v>151</v>
      </c>
      <c r="U26" s="874"/>
      <c r="V26" s="875"/>
      <c r="W26" s="30" t="s">
        <v>34</v>
      </c>
      <c r="X26" s="876"/>
      <c r="Y26" s="877"/>
      <c r="Z26" s="878"/>
      <c r="AA26" s="879"/>
      <c r="AB26" s="875"/>
      <c r="AC26" s="30" t="s">
        <v>34</v>
      </c>
    </row>
    <row r="27" spans="2:29" ht="30" customHeight="1">
      <c r="B27" s="668"/>
      <c r="C27" s="688" t="s">
        <v>21</v>
      </c>
      <c r="D27" s="689"/>
      <c r="E27" s="689"/>
      <c r="F27" s="689"/>
      <c r="G27" s="689"/>
      <c r="H27" s="689"/>
      <c r="I27" s="689"/>
      <c r="J27" s="689"/>
      <c r="K27" s="690"/>
      <c r="L27" s="774"/>
      <c r="M27" s="811"/>
      <c r="N27" s="690"/>
      <c r="O27" s="883">
        <f>SUM(O21:O26)</f>
        <v>0</v>
      </c>
      <c r="P27" s="884"/>
      <c r="Q27" s="84" t="s">
        <v>34</v>
      </c>
      <c r="R27" s="888" t="str">
        <f>IF($L$21&gt;0,O27/$L$21*100,"")</f>
        <v/>
      </c>
      <c r="S27" s="889"/>
      <c r="T27" s="172" t="s">
        <v>151</v>
      </c>
      <c r="U27" s="890">
        <f>SUM(U21:U26)</f>
        <v>0</v>
      </c>
      <c r="V27" s="884"/>
      <c r="W27" s="84" t="s">
        <v>34</v>
      </c>
      <c r="X27" s="896" t="s">
        <v>138</v>
      </c>
      <c r="Y27" s="897"/>
      <c r="Z27" s="898"/>
      <c r="AA27" s="883">
        <f>SUM(AA21:AA26)</f>
        <v>0</v>
      </c>
      <c r="AB27" s="884"/>
      <c r="AC27" s="84" t="s">
        <v>34</v>
      </c>
    </row>
    <row r="28" spans="2:29" ht="9" customHeight="1"/>
    <row r="29" spans="2:29" ht="16.5" customHeight="1">
      <c r="B29" s="284" t="s">
        <v>454</v>
      </c>
      <c r="C29" s="38" t="s">
        <v>464</v>
      </c>
      <c r="D29" s="285"/>
      <c r="E29" s="284"/>
      <c r="F29" s="284"/>
      <c r="G29" s="284"/>
      <c r="H29" s="284"/>
      <c r="I29" s="284"/>
      <c r="J29" s="284"/>
      <c r="K29" s="20"/>
      <c r="L29" s="20"/>
      <c r="M29" s="20"/>
      <c r="N29" s="20"/>
      <c r="O29" s="20"/>
      <c r="P29" s="20"/>
      <c r="Q29" s="20"/>
    </row>
    <row r="30" spans="2:29" ht="16.5" customHeight="1">
      <c r="B30" s="284"/>
      <c r="C30" s="38" t="s">
        <v>468</v>
      </c>
      <c r="D30" s="285"/>
      <c r="E30" s="284"/>
      <c r="F30" s="284"/>
      <c r="G30" s="284"/>
      <c r="H30" s="284"/>
      <c r="I30" s="284"/>
      <c r="J30" s="284"/>
      <c r="K30" s="20"/>
      <c r="L30" s="20"/>
      <c r="M30" s="20"/>
      <c r="N30" s="20"/>
      <c r="O30" s="20"/>
      <c r="P30" s="20"/>
      <c r="Q30" s="20"/>
    </row>
    <row r="31" spans="2:29" s="38" customFormat="1" ht="16.5" customHeight="1">
      <c r="B31" s="38" t="s">
        <v>457</v>
      </c>
      <c r="C31" s="38" t="s">
        <v>466</v>
      </c>
      <c r="D31" s="4"/>
    </row>
    <row r="32" spans="2:29" s="38" customFormat="1" ht="16.5" customHeight="1">
      <c r="C32" s="38" t="s">
        <v>469</v>
      </c>
      <c r="D32" s="4"/>
    </row>
    <row r="33" spans="2:10" ht="16.5" customHeight="1">
      <c r="B33" s="38" t="s">
        <v>460</v>
      </c>
      <c r="C33" s="38" t="s">
        <v>467</v>
      </c>
      <c r="E33" s="38"/>
      <c r="F33" s="38"/>
      <c r="G33" s="38"/>
      <c r="H33" s="38"/>
      <c r="I33" s="38"/>
      <c r="J33" s="38"/>
    </row>
    <row r="34" spans="2:10" s="38" customFormat="1" ht="16.5" customHeight="1">
      <c r="C34" s="38" t="s">
        <v>470</v>
      </c>
      <c r="D34" s="4"/>
    </row>
    <row r="35" spans="2:10">
      <c r="B35" s="2"/>
      <c r="C35" s="2"/>
      <c r="E35" s="2"/>
      <c r="F35" s="2"/>
      <c r="G35" s="2"/>
      <c r="H35" s="2"/>
      <c r="I35" s="2"/>
      <c r="J35" s="2"/>
    </row>
  </sheetData>
  <protectedRanges>
    <protectedRange sqref="O14:O27 U14:U27 AA14:AA27" name="範囲2_1"/>
    <protectedRange sqref="L14:L27" name="範囲1_1"/>
    <protectedRange sqref="X14:X27" name="範囲4_1_1"/>
  </protectedRanges>
  <mergeCells count="108">
    <mergeCell ref="R21:S21"/>
    <mergeCell ref="U21:V21"/>
    <mergeCell ref="X21:Z21"/>
    <mergeCell ref="AA21:AB21"/>
    <mergeCell ref="R27:S27"/>
    <mergeCell ref="U27:V27"/>
    <mergeCell ref="B14:B20"/>
    <mergeCell ref="C14:C19"/>
    <mergeCell ref="X27:Z27"/>
    <mergeCell ref="AA27:AB27"/>
    <mergeCell ref="R24:S24"/>
    <mergeCell ref="U24:V24"/>
    <mergeCell ref="X24:Z24"/>
    <mergeCell ref="AA24:AB24"/>
    <mergeCell ref="D25:K25"/>
    <mergeCell ref="O25:P25"/>
    <mergeCell ref="R25:S25"/>
    <mergeCell ref="U25:V25"/>
    <mergeCell ref="X25:Z25"/>
    <mergeCell ref="AA25:AB25"/>
    <mergeCell ref="R15:S15"/>
    <mergeCell ref="U15:V15"/>
    <mergeCell ref="R23:S23"/>
    <mergeCell ref="U23:V23"/>
    <mergeCell ref="X23:Z23"/>
    <mergeCell ref="AA23:AB23"/>
    <mergeCell ref="R19:S19"/>
    <mergeCell ref="U19:V19"/>
    <mergeCell ref="R26:S26"/>
    <mergeCell ref="U26:V26"/>
    <mergeCell ref="X26:Z26"/>
    <mergeCell ref="AA26:AB26"/>
    <mergeCell ref="B21:B27"/>
    <mergeCell ref="C21:C26"/>
    <mergeCell ref="D21:K21"/>
    <mergeCell ref="L21:M27"/>
    <mergeCell ref="N21:N27"/>
    <mergeCell ref="O21:P21"/>
    <mergeCell ref="D24:K24"/>
    <mergeCell ref="O24:P24"/>
    <mergeCell ref="D26:K26"/>
    <mergeCell ref="O26:P26"/>
    <mergeCell ref="D22:K22"/>
    <mergeCell ref="O22:P22"/>
    <mergeCell ref="C27:K27"/>
    <mergeCell ref="O27:P27"/>
    <mergeCell ref="D23:K23"/>
    <mergeCell ref="O23:P23"/>
    <mergeCell ref="R22:S22"/>
    <mergeCell ref="U22:V22"/>
    <mergeCell ref="X22:Z22"/>
    <mergeCell ref="AA22:AB22"/>
    <mergeCell ref="D14:K14"/>
    <mergeCell ref="L14:M20"/>
    <mergeCell ref="N14:N20"/>
    <mergeCell ref="O14:P14"/>
    <mergeCell ref="D17:K17"/>
    <mergeCell ref="O17:P17"/>
    <mergeCell ref="D19:K19"/>
    <mergeCell ref="O19:P19"/>
    <mergeCell ref="D16:K16"/>
    <mergeCell ref="O16:P16"/>
    <mergeCell ref="C20:K20"/>
    <mergeCell ref="O20:P20"/>
    <mergeCell ref="D15:K15"/>
    <mergeCell ref="O15:P15"/>
    <mergeCell ref="D18:K18"/>
    <mergeCell ref="O18:P18"/>
    <mergeCell ref="R14:S14"/>
    <mergeCell ref="U14:V14"/>
    <mergeCell ref="X14:Z14"/>
    <mergeCell ref="AA14:AB14"/>
    <mergeCell ref="Y1:AC2"/>
    <mergeCell ref="B11:K13"/>
    <mergeCell ref="L11:T11"/>
    <mergeCell ref="U11:AC11"/>
    <mergeCell ref="L12:N12"/>
    <mergeCell ref="O12:Q12"/>
    <mergeCell ref="R12:T12"/>
    <mergeCell ref="U12:W12"/>
    <mergeCell ref="X12:Z12"/>
    <mergeCell ref="AA12:AC12"/>
    <mergeCell ref="L13:N13"/>
    <mergeCell ref="O13:Q13"/>
    <mergeCell ref="R13:T13"/>
    <mergeCell ref="U13:W13"/>
    <mergeCell ref="X13:Z13"/>
    <mergeCell ref="AA13:AC13"/>
    <mergeCell ref="R20:S20"/>
    <mergeCell ref="U20:V20"/>
    <mergeCell ref="X20:Z20"/>
    <mergeCell ref="AA20:AB20"/>
    <mergeCell ref="R17:S17"/>
    <mergeCell ref="U17:V17"/>
    <mergeCell ref="R18:S18"/>
    <mergeCell ref="U18:V18"/>
    <mergeCell ref="X18:Z18"/>
    <mergeCell ref="AA18:AB18"/>
    <mergeCell ref="X15:Z15"/>
    <mergeCell ref="AA15:AB15"/>
    <mergeCell ref="X17:Z17"/>
    <mergeCell ref="AA17:AB17"/>
    <mergeCell ref="X19:Z19"/>
    <mergeCell ref="AA19:AB19"/>
    <mergeCell ref="R16:S16"/>
    <mergeCell ref="U16:V16"/>
    <mergeCell ref="X16:Z16"/>
    <mergeCell ref="AA16:AB16"/>
  </mergeCells>
  <phoneticPr fontId="3"/>
  <pageMargins left="0.78740157480314965" right="0.19685039370078741" top="0.51181102362204722" bottom="0.51181102362204722" header="0.31496062992125984" footer="0.27559055118110237"/>
  <pageSetup paperSize="9" orientation="portrait" r:id="rId1"/>
  <headerFooter scaleWithDoc="0" alignWithMargins="0">
    <oddFooter>&amp;L&amp;9 2026.03.31新T&amp;C-8-</oddFooter>
    <firstFooter>&amp;L&amp;9 2013.10</first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ﾁｪｯｸﾘｽﾄ表紙</vt:lpstr>
      <vt:lpstr>ﾁｪｯｸﾘｽﾄ記入表1</vt:lpstr>
      <vt:lpstr>ﾁｪｯｸﾘｽﾄ記入表2</vt:lpstr>
      <vt:lpstr>ﾁｪｯｸﾘｽﾄ記入表3</vt:lpstr>
      <vt:lpstr>表1</vt:lpstr>
      <vt:lpstr>表2</vt:lpstr>
      <vt:lpstr>表3</vt:lpstr>
      <vt:lpstr>表4</vt:lpstr>
      <vt:lpstr>表5</vt:lpstr>
      <vt:lpstr>表6</vt:lpstr>
      <vt:lpstr>表7</vt:lpstr>
      <vt:lpstr>表8</vt:lpstr>
      <vt:lpstr>表9</vt:lpstr>
      <vt:lpstr>環境目標</vt:lpstr>
      <vt:lpstr>4b-5</vt:lpstr>
      <vt:lpstr>'4b-5'!Print_Area</vt:lpstr>
      <vt:lpstr>環境目標!Print_Area</vt:lpstr>
      <vt:lpstr>表1!Print_Area</vt:lpstr>
      <vt:lpstr>表2!Print_Area</vt:lpstr>
      <vt:lpstr>表3!Print_Area</vt:lpstr>
      <vt:lpstr>表4!Print_Area</vt:lpstr>
      <vt:lpstr>表5!Print_Area</vt:lpstr>
      <vt:lpstr>表6!Print_Area</vt:lpstr>
      <vt:lpstr>表7!Print_Area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ecomo14</dc:creator>
  <cp:lastModifiedBy>池田 和弘</cp:lastModifiedBy>
  <cp:lastPrinted>2026-04-06T04:35:15Z</cp:lastPrinted>
  <dcterms:created xsi:type="dcterms:W3CDTF">2005-03-25T02:47:47Z</dcterms:created>
  <dcterms:modified xsi:type="dcterms:W3CDTF">2026-06-10T07:46:29Z</dcterms:modified>
</cp:coreProperties>
</file>