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6.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CD25ACFA-AC47-4BF9-B6C7-F5EBDD00C84A}" xr6:coauthVersionLast="47" xr6:coauthVersionMax="47" xr10:uidLastSave="{00000000-0000-0000-0000-000000000000}"/>
  <bookViews>
    <workbookView xWindow="-16770" yWindow="2280" windowWidth="15300" windowHeight="12990" tabRatio="868" firstSheet="1" activeTab="1" xr2:uid="{D91E1C53-4B9A-419B-BD20-12E1554224A4}"/>
  </bookViews>
  <sheets>
    <sheet name="ﾁｪｯｸﾘｽﾄ表紙" sheetId="29" r:id="rId1"/>
    <sheet name="ﾁｪｯｸﾘｽﾄ記入表1" sheetId="15" r:id="rId2"/>
    <sheet name="ﾁｪｯｸﾘｽﾄ記入表2" sheetId="16" r:id="rId3"/>
    <sheet name="ﾁｪｯｸﾘｽﾄ記入表3" sheetId="17" r:id="rId4"/>
    <sheet name="表1" sheetId="21" r:id="rId5"/>
    <sheet name="表2" sheetId="22" r:id="rId6"/>
    <sheet name="表3" sheetId="19" r:id="rId7"/>
    <sheet name="表4" sheetId="9" r:id="rId8"/>
    <sheet name="表5" sheetId="23" r:id="rId9"/>
    <sheet name="表6" sheetId="20" r:id="rId10"/>
    <sheet name="表7" sheetId="30" r:id="rId11"/>
    <sheet name="表8" sheetId="31" r:id="rId12"/>
    <sheet name="表9" sheetId="33" r:id="rId13"/>
    <sheet name="表10" sheetId="2" r:id="rId14"/>
    <sheet name="環境目標" sheetId="34" r:id="rId15"/>
  </sheets>
  <definedNames>
    <definedName name="_xlnm.Print_Area" localSheetId="1">ﾁｪｯｸﾘｽﾄ記入表1!$A$1:$F$43</definedName>
    <definedName name="_xlnm.Print_Area" localSheetId="2">ﾁｪｯｸﾘｽﾄ記入表2!$A$1:$F$36</definedName>
    <definedName name="_xlnm.Print_Area" localSheetId="3">ﾁｪｯｸﾘｽﾄ記入表3!$A$1:$F$37</definedName>
    <definedName name="_xlnm.Print_Area" localSheetId="14">環境目標!$C$2:$AC$46</definedName>
    <definedName name="_xlnm.Print_Area" localSheetId="8">表5!$A$1:$Q$40</definedName>
    <definedName name="_xlnm.Print_Area" localSheetId="11">表8!$A$1:$K$36</definedName>
    <definedName name="_xlnm.Print_Area" localSheetId="12">表9!$A$1:$O$42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34" l="1"/>
  <c r="K21" i="20"/>
  <c r="K22" i="20"/>
  <c r="K23" i="20"/>
  <c r="K24" i="20"/>
  <c r="K25" i="20"/>
  <c r="K26" i="20"/>
  <c r="K27" i="20"/>
  <c r="I27" i="20"/>
  <c r="G27" i="20"/>
  <c r="K19" i="20"/>
  <c r="K18" i="20"/>
  <c r="K17" i="20"/>
  <c r="K16" i="20"/>
  <c r="K15" i="20"/>
  <c r="K14" i="20"/>
  <c r="K13" i="20"/>
  <c r="K12" i="20"/>
  <c r="K11" i="20"/>
  <c r="K10" i="20"/>
  <c r="K9" i="20"/>
  <c r="I20" i="20"/>
  <c r="G20" i="20"/>
  <c r="J31" i="23"/>
  <c r="J30" i="23"/>
  <c r="J29" i="23"/>
  <c r="J28" i="23"/>
  <c r="J27" i="23"/>
  <c r="J26" i="23"/>
  <c r="J32" i="23"/>
  <c r="L32" i="23"/>
  <c r="H32" i="23"/>
  <c r="O32" i="23"/>
  <c r="O25" i="23"/>
  <c r="L25" i="23"/>
  <c r="AE57" i="21"/>
  <c r="AE55" i="21"/>
  <c r="AE53" i="21"/>
  <c r="AE51" i="21"/>
  <c r="W39" i="34"/>
  <c r="AE49" i="21"/>
  <c r="AE47" i="21"/>
  <c r="AE45" i="21"/>
  <c r="X59" i="21"/>
  <c r="N33" i="22"/>
  <c r="O33" i="34"/>
  <c r="X57" i="21"/>
  <c r="N32" i="22"/>
  <c r="O32" i="34"/>
  <c r="X55" i="21"/>
  <c r="X53" i="21"/>
  <c r="N30" i="22"/>
  <c r="O30" i="34"/>
  <c r="X51" i="21"/>
  <c r="N29" i="22"/>
  <c r="O29" i="34"/>
  <c r="X49" i="21"/>
  <c r="X47" i="21"/>
  <c r="X45" i="21"/>
  <c r="N26" i="22"/>
  <c r="O26" i="34"/>
  <c r="L61" i="21"/>
  <c r="AE41" i="21"/>
  <c r="AE39" i="21"/>
  <c r="AE37" i="21"/>
  <c r="AE35" i="21"/>
  <c r="AE33" i="21"/>
  <c r="AE31" i="21"/>
  <c r="AE29" i="21"/>
  <c r="X41" i="21"/>
  <c r="X39" i="21"/>
  <c r="X37" i="21"/>
  <c r="X35" i="21"/>
  <c r="X33" i="21"/>
  <c r="X31" i="21"/>
  <c r="X29" i="21"/>
  <c r="L43" i="21"/>
  <c r="AE27" i="21"/>
  <c r="AE44" i="21"/>
  <c r="AE62" i="21"/>
  <c r="N36" i="22"/>
  <c r="AE25" i="21"/>
  <c r="AE23" i="21"/>
  <c r="AE21" i="21"/>
  <c r="AE19" i="21"/>
  <c r="N25" i="21"/>
  <c r="S25" i="21"/>
  <c r="X25" i="21"/>
  <c r="X23" i="21"/>
  <c r="N18" i="22"/>
  <c r="O18" i="34"/>
  <c r="X21" i="21"/>
  <c r="X19" i="21"/>
  <c r="AC41" i="21"/>
  <c r="AC39" i="21"/>
  <c r="AC37" i="21"/>
  <c r="AC35" i="21"/>
  <c r="AC33" i="21"/>
  <c r="AC31" i="21"/>
  <c r="AC29" i="21"/>
  <c r="S27" i="21"/>
  <c r="L25" i="21"/>
  <c r="AC27" i="21"/>
  <c r="AC25" i="21"/>
  <c r="AC23" i="21"/>
  <c r="AC21" i="21"/>
  <c r="AC19" i="21"/>
  <c r="AC16" i="21"/>
  <c r="AC14" i="21"/>
  <c r="AC12" i="21"/>
  <c r="AC10" i="21"/>
  <c r="AE14" i="21"/>
  <c r="AE12" i="21"/>
  <c r="AE10" i="21"/>
  <c r="AE16" i="21"/>
  <c r="L16" i="21"/>
  <c r="AC59" i="21"/>
  <c r="AC57" i="21"/>
  <c r="AC55" i="21"/>
  <c r="AC53" i="21"/>
  <c r="AC51" i="21"/>
  <c r="AC49" i="21"/>
  <c r="AC47" i="21"/>
  <c r="AC45" i="21"/>
  <c r="AE59" i="21"/>
  <c r="N31" i="22"/>
  <c r="O31" i="34"/>
  <c r="N28" i="22"/>
  <c r="O28" i="34"/>
  <c r="N27" i="22"/>
  <c r="O27" i="34"/>
  <c r="N25" i="22"/>
  <c r="O25" i="34"/>
  <c r="N24" i="22"/>
  <c r="O24" i="34"/>
  <c r="N23" i="22"/>
  <c r="O23" i="34"/>
  <c r="N21" i="22"/>
  <c r="O21" i="34"/>
  <c r="N20" i="22"/>
  <c r="O20" i="34"/>
  <c r="X14" i="21"/>
  <c r="X12" i="21"/>
  <c r="N13" i="22"/>
  <c r="O13" i="34"/>
  <c r="X10" i="21"/>
  <c r="N12" i="22"/>
  <c r="O12" i="34"/>
  <c r="S16" i="21"/>
  <c r="N16" i="21"/>
  <c r="N27" i="21"/>
  <c r="N22" i="22"/>
  <c r="O22" i="34"/>
  <c r="N19" i="22"/>
  <c r="O19" i="34"/>
  <c r="N16" i="22"/>
  <c r="O16" i="34"/>
  <c r="N17" i="22"/>
  <c r="O17" i="34"/>
  <c r="N14" i="22"/>
  <c r="O14" i="34"/>
  <c r="J45" i="30"/>
  <c r="H45" i="30"/>
  <c r="W45" i="34"/>
  <c r="W46" i="34"/>
  <c r="T33" i="34"/>
  <c r="Y33" i="34"/>
  <c r="T32" i="34"/>
  <c r="Y32" i="34"/>
  <c r="T31" i="34"/>
  <c r="Y31" i="34"/>
  <c r="T30" i="34"/>
  <c r="Y30" i="34"/>
  <c r="T29" i="34"/>
  <c r="T28" i="34"/>
  <c r="T27" i="34"/>
  <c r="T26" i="34"/>
  <c r="Y26" i="34"/>
  <c r="T25" i="34"/>
  <c r="Y25" i="34"/>
  <c r="T24" i="34"/>
  <c r="Y24" i="34"/>
  <c r="T23" i="34"/>
  <c r="Y23" i="34"/>
  <c r="T22" i="34"/>
  <c r="Y22" i="34"/>
  <c r="T21" i="34"/>
  <c r="Y21" i="34"/>
  <c r="T20" i="34"/>
  <c r="Y20" i="34"/>
  <c r="T19" i="34"/>
  <c r="Y19" i="34"/>
  <c r="T18" i="34"/>
  <c r="Y18" i="34"/>
  <c r="T17" i="34"/>
  <c r="Y17" i="34"/>
  <c r="T16" i="34"/>
  <c r="Y16" i="34"/>
  <c r="T14" i="34"/>
  <c r="Y14" i="34"/>
  <c r="T13" i="34"/>
  <c r="Y13" i="34"/>
  <c r="T12" i="34"/>
  <c r="O37" i="34"/>
  <c r="O38" i="34"/>
  <c r="O39" i="34"/>
  <c r="O40" i="34"/>
  <c r="O41" i="34"/>
  <c r="O42" i="34"/>
  <c r="W42" i="34"/>
  <c r="Y29" i="34"/>
  <c r="L5" i="34"/>
  <c r="W7" i="34"/>
  <c r="S7" i="34"/>
  <c r="P7" i="34"/>
  <c r="L7" i="34"/>
  <c r="W6" i="34"/>
  <c r="S6" i="34"/>
  <c r="P6" i="34"/>
  <c r="L6" i="34"/>
  <c r="L1" i="33"/>
  <c r="F31" i="33"/>
  <c r="F1" i="2"/>
  <c r="J1" i="31"/>
  <c r="J1" i="30"/>
  <c r="J1" i="20"/>
  <c r="N1" i="23"/>
  <c r="N1" i="9"/>
  <c r="F1" i="19"/>
  <c r="AA1" i="22"/>
  <c r="H31" i="31"/>
  <c r="J31" i="31"/>
  <c r="F31" i="31"/>
  <c r="J30" i="31"/>
  <c r="J29" i="31"/>
  <c r="J28" i="31"/>
  <c r="J27" i="31"/>
  <c r="J26" i="31"/>
  <c r="J25" i="31"/>
  <c r="J24" i="31"/>
  <c r="J23" i="31"/>
  <c r="J22" i="31"/>
  <c r="J21" i="31"/>
  <c r="J20" i="31"/>
  <c r="J19" i="31"/>
  <c r="J18" i="31"/>
  <c r="J17" i="31"/>
  <c r="J16" i="31"/>
  <c r="J15" i="31"/>
  <c r="J14" i="31"/>
  <c r="J13" i="31"/>
  <c r="F45" i="30"/>
  <c r="J16" i="23"/>
  <c r="AA29" i="22"/>
  <c r="AA24" i="22"/>
  <c r="H25" i="23"/>
  <c r="J25" i="23"/>
  <c r="J14" i="23"/>
  <c r="J15" i="23"/>
  <c r="J17" i="23"/>
  <c r="J18" i="23"/>
  <c r="J19" i="23"/>
  <c r="J20" i="23"/>
  <c r="J21" i="23"/>
  <c r="J22" i="23"/>
  <c r="J23" i="23"/>
  <c r="J24" i="23"/>
  <c r="M13" i="9"/>
  <c r="M12" i="9"/>
  <c r="M11" i="9"/>
  <c r="I13" i="9"/>
  <c r="I12" i="9"/>
  <c r="I11" i="9"/>
  <c r="AA30" i="22"/>
  <c r="AA33" i="22"/>
  <c r="AA16" i="22"/>
  <c r="Y27" i="34"/>
  <c r="AA27" i="22"/>
  <c r="AA26" i="22"/>
  <c r="AA32" i="22"/>
  <c r="AA23" i="22"/>
  <c r="AA21" i="22"/>
  <c r="AA14" i="22"/>
  <c r="AA31" i="22"/>
  <c r="AA22" i="22"/>
  <c r="AA25" i="22"/>
  <c r="AA19" i="22"/>
  <c r="AA18" i="22"/>
  <c r="AA17" i="22"/>
  <c r="AA13" i="22"/>
  <c r="AA28" i="22"/>
  <c r="Y28" i="34"/>
  <c r="AA20" i="22"/>
  <c r="AA36" i="22"/>
  <c r="Y12" i="34"/>
  <c r="AA12" i="22"/>
  <c r="W41" i="34"/>
  <c r="AE61" i="21"/>
  <c r="W40" i="34"/>
  <c r="AE43" i="21"/>
  <c r="W38" i="34"/>
  <c r="X27" i="21"/>
  <c r="X16" i="21"/>
  <c r="K20" i="20"/>
  <c r="L27" i="21" l="1"/>
  <c r="L44" i="21" s="1"/>
  <c r="L62" i="21" s="1"/>
  <c r="W44" i="34"/>
</calcChain>
</file>

<file path=xl/sharedStrings.xml><?xml version="1.0" encoding="utf-8"?>
<sst xmlns="http://schemas.openxmlformats.org/spreadsheetml/2006/main" count="1484" uniqueCount="551">
  <si>
    <t>　　小　　計  ( A )</t>
    <rPh sb="2" eb="3">
      <t>ショウ</t>
    </rPh>
    <rPh sb="5" eb="6">
      <t>ケイ</t>
    </rPh>
    <phoneticPr fontId="2"/>
  </si>
  <si>
    <t>　　小　　計  ( B )</t>
    <rPh sb="2" eb="3">
      <t>ショウ</t>
    </rPh>
    <rPh sb="5" eb="6">
      <t>ケイ</t>
    </rPh>
    <phoneticPr fontId="2"/>
  </si>
  <si>
    <t>　ディーゼル車計 ( C=A+B )</t>
    <rPh sb="6" eb="7">
      <t>シャ</t>
    </rPh>
    <rPh sb="7" eb="8">
      <t>ケイ</t>
    </rPh>
    <phoneticPr fontId="2"/>
  </si>
  <si>
    <r>
      <t>Nm</t>
    </r>
    <r>
      <rPr>
        <vertAlign val="superscript"/>
        <sz val="8"/>
        <rFont val="ＭＳ Ｐゴシック"/>
        <family val="3"/>
        <charset val="128"/>
      </rPr>
      <t>3</t>
    </r>
    <phoneticPr fontId="2"/>
  </si>
  <si>
    <r>
      <t>km
/Nm</t>
    </r>
    <r>
      <rPr>
        <vertAlign val="superscript"/>
        <sz val="8"/>
        <rFont val="ＭＳ Ｐゴシック"/>
        <family val="3"/>
        <charset val="128"/>
      </rPr>
      <t>3</t>
    </r>
    <phoneticPr fontId="2"/>
  </si>
  <si>
    <t xml:space="preserve"> ディーゼル以外の自動車計 ( D )</t>
    <rPh sb="6" eb="8">
      <t>イガイ</t>
    </rPh>
    <rPh sb="9" eb="12">
      <t>ジドウシャ</t>
    </rPh>
    <rPh sb="12" eb="13">
      <t>ケイ</t>
    </rPh>
    <phoneticPr fontId="2"/>
  </si>
  <si>
    <t>－</t>
    <phoneticPr fontId="2"/>
  </si>
  <si>
    <t>事業用自動車計　（ E=C+D )</t>
    <rPh sb="0" eb="3">
      <t>ジギョウヨウ</t>
    </rPh>
    <rPh sb="3" eb="6">
      <t>ジドウシャ</t>
    </rPh>
    <rPh sb="6" eb="7">
      <t>ケイ</t>
    </rPh>
    <phoneticPr fontId="2"/>
  </si>
  <si>
    <t>自家用自動車計 ( F )</t>
    <rPh sb="0" eb="3">
      <t>ジカヨウ</t>
    </rPh>
    <rPh sb="3" eb="6">
      <t>ジドウシャ</t>
    </rPh>
    <rPh sb="6" eb="7">
      <t>ケイ</t>
    </rPh>
    <phoneticPr fontId="2"/>
  </si>
  <si>
    <r>
      <t>総合計  (</t>
    </r>
    <r>
      <rPr>
        <sz val="11"/>
        <rFont val="ＭＳ Ｐゴシック"/>
        <family val="3"/>
        <charset val="128"/>
      </rPr>
      <t xml:space="preserve"> </t>
    </r>
    <r>
      <rPr>
        <sz val="11"/>
        <rFont val="ＭＳ Ｐゴシック"/>
        <family val="3"/>
        <charset val="128"/>
      </rPr>
      <t>G＝E+F</t>
    </r>
    <r>
      <rPr>
        <sz val="11"/>
        <rFont val="ＭＳ Ｐゴシック"/>
        <family val="3"/>
        <charset val="128"/>
      </rPr>
      <t xml:space="preserve"> </t>
    </r>
    <r>
      <rPr>
        <sz val="11"/>
        <rFont val="ＭＳ Ｐゴシック"/>
        <family val="3"/>
        <charset val="128"/>
      </rPr>
      <t>)</t>
    </r>
    <rPh sb="0" eb="1">
      <t>ソウ</t>
    </rPh>
    <rPh sb="1" eb="3">
      <t>ゴウケイ</t>
    </rPh>
    <phoneticPr fontId="2"/>
  </si>
  <si>
    <t>■ 表２</t>
    <phoneticPr fontId="2"/>
  </si>
  <si>
    <t>改善率
（ ％ ）</t>
    <rPh sb="0" eb="2">
      <t>カイゼン</t>
    </rPh>
    <rPh sb="2" eb="3">
      <t>リツ</t>
    </rPh>
    <phoneticPr fontId="2"/>
  </si>
  <si>
    <t>（１）乗合（高速バスを除く）</t>
    <phoneticPr fontId="2"/>
  </si>
  <si>
    <t>％改善</t>
    <rPh sb="1" eb="3">
      <t>カイゼン</t>
    </rPh>
    <phoneticPr fontId="2"/>
  </si>
  <si>
    <t>（２）貸切＋高速乗合バス</t>
    <phoneticPr fontId="2"/>
  </si>
  <si>
    <t>km/ℓ</t>
    <phoneticPr fontId="2"/>
  </si>
  <si>
    <r>
      <t>km
/Nm</t>
    </r>
    <r>
      <rPr>
        <vertAlign val="superscript"/>
        <sz val="8"/>
        <rFont val="ＭＳ Ｐゴシック"/>
        <family val="3"/>
        <charset val="128"/>
      </rPr>
      <t>3</t>
    </r>
    <phoneticPr fontId="2"/>
  </si>
  <si>
    <t>km/ℓ</t>
    <phoneticPr fontId="2"/>
  </si>
  <si>
    <t>km/ℓ</t>
    <phoneticPr fontId="2"/>
  </si>
  <si>
    <t>km/ℓ</t>
    <phoneticPr fontId="2"/>
  </si>
  <si>
    <t>km/ℓ</t>
    <phoneticPr fontId="2"/>
  </si>
  <si>
    <t>Ａ</t>
    <phoneticPr fontId="2"/>
  </si>
  <si>
    <t>Ｂ</t>
    <phoneticPr fontId="2"/>
  </si>
  <si>
    <t>D</t>
    <phoneticPr fontId="2"/>
  </si>
  <si>
    <t>F</t>
    <phoneticPr fontId="2"/>
  </si>
  <si>
    <t>合　　計</t>
    <rPh sb="0" eb="1">
      <t>ゴウ</t>
    </rPh>
    <rPh sb="3" eb="4">
      <t>ケイ</t>
    </rPh>
    <phoneticPr fontId="2"/>
  </si>
  <si>
    <t>-</t>
    <phoneticPr fontId="2"/>
  </si>
  <si>
    <r>
      <t>低公害車</t>
    </r>
    <r>
      <rPr>
        <sz val="8"/>
        <rFont val="ＭＳ Ｐゴシック"/>
        <family val="3"/>
        <charset val="128"/>
      </rPr>
      <t>※１</t>
    </r>
    <rPh sb="0" eb="4">
      <t>テイコウガイシャ</t>
    </rPh>
    <phoneticPr fontId="2"/>
  </si>
  <si>
    <r>
      <t>低公害車</t>
    </r>
    <r>
      <rPr>
        <sz val="8"/>
        <rFont val="ＭＳ Ｐゴシック"/>
        <family val="3"/>
        <charset val="128"/>
      </rPr>
      <t>※1</t>
    </r>
    <rPh sb="0" eb="4">
      <t>テイコウガイシャ</t>
    </rPh>
    <phoneticPr fontId="2"/>
  </si>
  <si>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2"/>
  </si>
  <si>
    <r>
      <t>低排出ガス認定車（※１以外）</t>
    </r>
    <r>
      <rPr>
        <vertAlign val="superscript"/>
        <sz val="9"/>
        <rFont val="ＭＳ Ｐゴシック"/>
        <family val="3"/>
        <charset val="128"/>
      </rPr>
      <t>※3</t>
    </r>
    <rPh sb="0" eb="3">
      <t>テイハイシュツ</t>
    </rPh>
    <rPh sb="5" eb="7">
      <t>ニンテイ</t>
    </rPh>
    <rPh sb="7" eb="8">
      <t>シャ</t>
    </rPh>
    <rPh sb="11" eb="13">
      <t>イガイ</t>
    </rPh>
    <phoneticPr fontId="2"/>
  </si>
  <si>
    <t>現在のディーゼル車
保有台数</t>
    <rPh sb="0" eb="2">
      <t>ゲンザイ</t>
    </rPh>
    <rPh sb="8" eb="9">
      <t>シャ</t>
    </rPh>
    <rPh sb="10" eb="12">
      <t>ホユウ</t>
    </rPh>
    <rPh sb="12" eb="14">
      <t>ダイスウ</t>
    </rPh>
    <phoneticPr fontId="2"/>
  </si>
  <si>
    <t>■ 表７</t>
    <rPh sb="2" eb="3">
      <t>ヒョウ</t>
    </rPh>
    <phoneticPr fontId="2"/>
  </si>
  <si>
    <t>■ 表６</t>
    <rPh sb="2" eb="3">
      <t>ヒョウ</t>
    </rPh>
    <phoneticPr fontId="2"/>
  </si>
  <si>
    <t>〔3〕</t>
    <phoneticPr fontId="2"/>
  </si>
  <si>
    <t>Yes</t>
    <phoneticPr fontId="2"/>
  </si>
  <si>
    <t>No</t>
    <phoneticPr fontId="2"/>
  </si>
  <si>
    <t>レベル</t>
    <phoneticPr fontId="2"/>
  </si>
  <si>
    <t>〔2〕</t>
    <phoneticPr fontId="2"/>
  </si>
  <si>
    <t>〔1〕</t>
    <phoneticPr fontId="2"/>
  </si>
  <si>
    <t>3-3【地域で定める低公害車等に関する制度への取組】</t>
    <phoneticPr fontId="2"/>
  </si>
  <si>
    <t>6-1【管理部門（事務所）における環境保全】</t>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</si>
  <si>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</si>
  <si>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</si>
  <si>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</si>
  <si>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</si>
  <si>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</si>
  <si>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</si>
  <si>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</si>
  <si>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</si>
  <si>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4-3-1（自主的な点検・整備の実施）</t>
    <rPh sb="6" eb="9">
      <t>ジシュテキ</t>
    </rPh>
    <rPh sb="10" eb="12">
      <t>テンケン</t>
    </rPh>
    <rPh sb="13" eb="15">
      <t>セイビ</t>
    </rPh>
    <rPh sb="16" eb="18">
      <t>ジッシ</t>
    </rPh>
    <phoneticPr fontId="2"/>
  </si>
  <si>
    <t>4-3-2（エアフィルタ関連）</t>
    <rPh sb="12" eb="14">
      <t>カンレン</t>
    </rPh>
    <phoneticPr fontId="2"/>
  </si>
  <si>
    <t>4-3-3（エンジンオイル関連）</t>
    <rPh sb="13" eb="15">
      <t>カンレン</t>
    </rPh>
    <phoneticPr fontId="2"/>
  </si>
  <si>
    <t>4-3-4（燃料噴射系関連）</t>
    <rPh sb="6" eb="8">
      <t>ネンリョウ</t>
    </rPh>
    <rPh sb="8" eb="10">
      <t>フンシャ</t>
    </rPh>
    <rPh sb="10" eb="11">
      <t>ケイ</t>
    </rPh>
    <rPh sb="11" eb="13">
      <t>カンレン</t>
    </rPh>
    <phoneticPr fontId="2"/>
  </si>
  <si>
    <t>4-3-5（排出ガス減少装置関連）</t>
    <rPh sb="6" eb="8">
      <t>ハイシュツ</t>
    </rPh>
    <rPh sb="10" eb="12">
      <t>ゲンショウ</t>
    </rPh>
    <rPh sb="12" eb="14">
      <t>ソウチ</t>
    </rPh>
    <rPh sb="14" eb="16">
      <t>カンレン</t>
    </rPh>
    <phoneticPr fontId="2"/>
  </si>
  <si>
    <t>4-3-6（その他）</t>
    <rPh sb="8" eb="9">
      <t>タ</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</si>
  <si>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</si>
  <si>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</si>
  <si>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新長期
規制</t>
    <rPh sb="0" eb="1">
      <t>シン</t>
    </rPh>
    <rPh sb="1" eb="3">
      <t>チョウキ</t>
    </rPh>
    <rPh sb="4" eb="6">
      <t>キセイ</t>
    </rPh>
    <phoneticPr fontId="2"/>
  </si>
  <si>
    <t>新短期
規制</t>
    <rPh sb="0" eb="1">
      <t>シン</t>
    </rPh>
    <rPh sb="1" eb="3">
      <t>タンキ</t>
    </rPh>
    <rPh sb="4" eb="6">
      <t>キセイ</t>
    </rPh>
    <phoneticPr fontId="2"/>
  </si>
  <si>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2"/>
  </si>
  <si>
    <t>平成16年規制適合車(KS)</t>
    <rPh sb="0" eb="2">
      <t>ヘイセイ</t>
    </rPh>
    <rPh sb="4" eb="5">
      <t>ネン</t>
    </rPh>
    <rPh sb="5" eb="7">
      <t>キセイ</t>
    </rPh>
    <rPh sb="7" eb="9">
      <t>テキゴウ</t>
    </rPh>
    <rPh sb="9" eb="10">
      <t>シャ</t>
    </rPh>
    <phoneticPr fontId="2"/>
  </si>
  <si>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2"/>
  </si>
  <si>
    <t>長期規制</t>
    <rPh sb="0" eb="2">
      <t>チョウキ</t>
    </rPh>
    <rPh sb="2" eb="4">
      <t>キセイ</t>
    </rPh>
    <phoneticPr fontId="2"/>
  </si>
  <si>
    <t>型式不明</t>
    <rPh sb="0" eb="2">
      <t>カタシキ</t>
    </rPh>
    <rPh sb="2" eb="4">
      <t>フメイ</t>
    </rPh>
    <phoneticPr fontId="2"/>
  </si>
  <si>
    <t>前年度分
代替え目標台数</t>
    <rPh sb="0" eb="3">
      <t>ゼンネンド</t>
    </rPh>
    <rPh sb="3" eb="4">
      <t>ブン</t>
    </rPh>
    <rPh sb="5" eb="7">
      <t>ダイガエ</t>
    </rPh>
    <rPh sb="8" eb="10">
      <t>モクヒョウ</t>
    </rPh>
    <rPh sb="10" eb="12">
      <t>ダイスウ</t>
    </rPh>
    <phoneticPr fontId="2"/>
  </si>
  <si>
    <t>平成11年規制適合車(KL)</t>
    <rPh sb="0" eb="2">
      <t>ヘイセイ</t>
    </rPh>
    <rPh sb="4" eb="5">
      <t>ネン</t>
    </rPh>
    <rPh sb="5" eb="7">
      <t>キセイ</t>
    </rPh>
    <rPh sb="7" eb="9">
      <t>テキゴウ</t>
    </rPh>
    <rPh sb="9" eb="10">
      <t>シャ</t>
    </rPh>
    <phoneticPr fontId="2"/>
  </si>
  <si>
    <t>平成10年規制適合車(KK)</t>
    <rPh sb="0" eb="2">
      <t>ヘイセイ</t>
    </rPh>
    <rPh sb="4" eb="5">
      <t>ネン</t>
    </rPh>
    <rPh sb="5" eb="7">
      <t>キセイ</t>
    </rPh>
    <rPh sb="7" eb="10">
      <t>テキゴウシャ</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</si>
  <si>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</si>
  <si>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</si>
  <si>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</si>
  <si>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</si>
  <si>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</si>
  <si>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</si>
  <si>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</si>
  <si>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</si>
  <si>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１．環境保全のための仕組み・体制の整備</t>
    <rPh sb="2" eb="4">
      <t>カンキョウ</t>
    </rPh>
    <rPh sb="4" eb="6">
      <t>ホゼン</t>
    </rPh>
    <rPh sb="10" eb="12">
      <t>シク</t>
    </rPh>
    <rPh sb="14" eb="16">
      <t>タイセイ</t>
    </rPh>
    <rPh sb="17" eb="19">
      <t>セイビ</t>
    </rPh>
    <phoneticPr fontId="2"/>
  </si>
  <si>
    <t>２．エコドライブの実施</t>
    <rPh sb="9" eb="11">
      <t>ジッシ</t>
    </rPh>
    <phoneticPr fontId="2"/>
  </si>
  <si>
    <t>３．低公害車の導入</t>
    <rPh sb="2" eb="5">
      <t>テイコウガイ</t>
    </rPh>
    <rPh sb="5" eb="6">
      <t>シャ</t>
    </rPh>
    <rPh sb="7" eb="9">
      <t>ドウニュウ</t>
    </rPh>
    <phoneticPr fontId="2"/>
  </si>
  <si>
    <t>【バス事業】チェックリスト記入表</t>
    <rPh sb="3" eb="5">
      <t>ジギョウ</t>
    </rPh>
    <rPh sb="13" eb="15">
      <t>キニュウ</t>
    </rPh>
    <rPh sb="15" eb="16">
      <t>ヒョウ</t>
    </rPh>
    <phoneticPr fontId="2"/>
  </si>
  <si>
    <t>km/ℓ</t>
  </si>
  <si>
    <t>種別</t>
    <rPh sb="0" eb="2">
      <t>シュベツ</t>
    </rPh>
    <phoneticPr fontId="2"/>
  </si>
  <si>
    <t>保有
台数</t>
    <rPh sb="0" eb="2">
      <t>ホユウ</t>
    </rPh>
    <rPh sb="3" eb="5">
      <t>ダイスウ</t>
    </rPh>
    <phoneticPr fontId="2"/>
  </si>
  <si>
    <t>ディーゼル自動車</t>
    <rPh sb="5" eb="8">
      <t>ジドウシャ</t>
    </rPh>
    <phoneticPr fontId="2"/>
  </si>
  <si>
    <t>台</t>
    <rPh sb="0" eb="1">
      <t>ダイ</t>
    </rPh>
    <phoneticPr fontId="2"/>
  </si>
  <si>
    <t>天然ガス自動車（ＣＮＧ自動車）</t>
    <rPh sb="0" eb="2">
      <t>テンネン</t>
    </rPh>
    <rPh sb="4" eb="7">
      <t>ジドウシャ</t>
    </rPh>
    <rPh sb="11" eb="14">
      <t>ジドウシャ</t>
    </rPh>
    <phoneticPr fontId="2"/>
  </si>
  <si>
    <t>電気自動車</t>
    <rPh sb="0" eb="2">
      <t>デンキ</t>
    </rPh>
    <rPh sb="2" eb="5">
      <t>ジドウシャ</t>
    </rPh>
    <phoneticPr fontId="2"/>
  </si>
  <si>
    <t>ハイブリッド自動車</t>
    <rPh sb="6" eb="9">
      <t>ジドウシャ</t>
    </rPh>
    <phoneticPr fontId="2"/>
  </si>
  <si>
    <t>ガソリン自動車</t>
    <rPh sb="4" eb="7">
      <t>ジドウシャ</t>
    </rPh>
    <phoneticPr fontId="2"/>
  </si>
  <si>
    <t>ＬＰＧ自動車</t>
    <rPh sb="3" eb="6">
      <t>ジドウシャ</t>
    </rPh>
    <phoneticPr fontId="2"/>
  </si>
  <si>
    <t xml:space="preserve"> （１）乗合（高速バスを除く）</t>
    <rPh sb="4" eb="6">
      <t>ノリアイ</t>
    </rPh>
    <rPh sb="7" eb="9">
      <t>コウソク</t>
    </rPh>
    <rPh sb="12" eb="13">
      <t>ノゾ</t>
    </rPh>
    <phoneticPr fontId="2"/>
  </si>
  <si>
    <t xml:space="preserve"> （２）貸切＋高速乗合バス</t>
    <rPh sb="4" eb="6">
      <t>カシキリ</t>
    </rPh>
    <rPh sb="7" eb="9">
      <t>コウソク</t>
    </rPh>
    <rPh sb="9" eb="11">
      <t>ノリアイ</t>
    </rPh>
    <phoneticPr fontId="2"/>
  </si>
  <si>
    <t>記入欄</t>
    <rPh sb="0" eb="2">
      <t>キニュウ</t>
    </rPh>
    <rPh sb="2" eb="3">
      <t>ラン</t>
    </rPh>
    <phoneticPr fontId="2"/>
  </si>
  <si>
    <t>その他</t>
    <rPh sb="2" eb="3">
      <t>タ</t>
    </rPh>
    <phoneticPr fontId="2"/>
  </si>
  <si>
    <t>％</t>
  </si>
  <si>
    <t>台</t>
  </si>
  <si>
    <t>装置</t>
    <rPh sb="0" eb="2">
      <t>ソウチ</t>
    </rPh>
    <phoneticPr fontId="2"/>
  </si>
  <si>
    <t>現在の状況</t>
    <rPh sb="0" eb="2">
      <t>ゲンザイ</t>
    </rPh>
    <rPh sb="3" eb="5">
      <t>ジョウキョウ</t>
    </rPh>
    <phoneticPr fontId="2"/>
  </si>
  <si>
    <t>今後の導入計画</t>
    <rPh sb="0" eb="2">
      <t>コンゴ</t>
    </rPh>
    <rPh sb="3" eb="5">
      <t>ドウニュウ</t>
    </rPh>
    <rPh sb="5" eb="7">
      <t>ケイカク</t>
    </rPh>
    <phoneticPr fontId="2"/>
  </si>
  <si>
    <t>導入実績
台数</t>
    <rPh sb="0" eb="2">
      <t>ドウニュウ</t>
    </rPh>
    <rPh sb="2" eb="4">
      <t>ジッセキ</t>
    </rPh>
    <rPh sb="5" eb="7">
      <t>ダイスウ</t>
    </rPh>
    <phoneticPr fontId="2"/>
  </si>
  <si>
    <t>導入率</t>
    <rPh sb="0" eb="2">
      <t>ドウニュウ</t>
    </rPh>
    <rPh sb="2" eb="3">
      <t>リツ</t>
    </rPh>
    <phoneticPr fontId="2"/>
  </si>
  <si>
    <t>追加導入
計画台数</t>
    <rPh sb="0" eb="2">
      <t>ツイカ</t>
    </rPh>
    <rPh sb="2" eb="4">
      <t>ドウニュウ</t>
    </rPh>
    <rPh sb="5" eb="7">
      <t>ケイカク</t>
    </rPh>
    <rPh sb="7" eb="9">
      <t>ダイスウ</t>
    </rPh>
    <phoneticPr fontId="2"/>
  </si>
  <si>
    <t>時期
（いつまでに）</t>
    <rPh sb="0" eb="2">
      <t>ジキ</t>
    </rPh>
    <phoneticPr fontId="2"/>
  </si>
  <si>
    <t>　その他装置</t>
    <rPh sb="3" eb="4">
      <t>タ</t>
    </rPh>
    <rPh sb="4" eb="6">
      <t>ソウチ</t>
    </rPh>
    <phoneticPr fontId="2"/>
  </si>
  <si>
    <t>導入目標</t>
    <rPh sb="0" eb="2">
      <t>ドウニュウ</t>
    </rPh>
    <rPh sb="2" eb="4">
      <t>モクヒョウ</t>
    </rPh>
    <phoneticPr fontId="2"/>
  </si>
  <si>
    <t>導入実績台数</t>
    <rPh sb="0" eb="2">
      <t>ドウニュウ</t>
    </rPh>
    <rPh sb="2" eb="4">
      <t>ジッセキ</t>
    </rPh>
    <rPh sb="4" eb="6">
      <t>ダイスウ</t>
    </rPh>
    <phoneticPr fontId="2"/>
  </si>
  <si>
    <t>今年度分
導入計画
台数</t>
    <rPh sb="0" eb="3">
      <t>コンネンド</t>
    </rPh>
    <rPh sb="3" eb="4">
      <t>ブン</t>
    </rPh>
    <rPh sb="5" eb="7">
      <t>ドウニュウ</t>
    </rPh>
    <rPh sb="7" eb="9">
      <t>ケイカク</t>
    </rPh>
    <rPh sb="10" eb="12">
      <t>ダイスウ</t>
    </rPh>
    <phoneticPr fontId="2"/>
  </si>
  <si>
    <t>天然ガス自動車
（CNG自動車）</t>
    <rPh sb="0" eb="2">
      <t>テンネン</t>
    </rPh>
    <rPh sb="4" eb="7">
      <t>ジドウシャ</t>
    </rPh>
    <rPh sb="12" eb="15">
      <t>ジドウシャ</t>
    </rPh>
    <phoneticPr fontId="2"/>
  </si>
  <si>
    <t>合計</t>
    <rPh sb="0" eb="2">
      <t>ゴウケイ</t>
    </rPh>
    <phoneticPr fontId="2"/>
  </si>
  <si>
    <t>目標達成率</t>
    <rPh sb="0" eb="2">
      <t>モクヒョウ</t>
    </rPh>
    <rPh sb="2" eb="5">
      <t>タッセイリツ</t>
    </rPh>
    <phoneticPr fontId="2"/>
  </si>
  <si>
    <t>－</t>
  </si>
  <si>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2"/>
  </si>
  <si>
    <t>急発進、急加速、急ブレーキを控える</t>
  </si>
  <si>
    <t>シフトアップを早めに行う</t>
  </si>
  <si>
    <t>エンジンブレーキを多用する（ディーゼル車）</t>
  </si>
  <si>
    <t>空ぶかしをしない</t>
  </si>
  <si>
    <t>タイヤの空気圧を適正にする</t>
  </si>
  <si>
    <t>取　　組</t>
    <rPh sb="0" eb="1">
      <t>トリ</t>
    </rPh>
    <rPh sb="3" eb="4">
      <t>クミ</t>
    </rPh>
    <phoneticPr fontId="2"/>
  </si>
  <si>
    <t>今年度分
代替え目標台数</t>
    <rPh sb="0" eb="2">
      <t>コンネン</t>
    </rPh>
    <rPh sb="2" eb="3">
      <t>ド</t>
    </rPh>
    <rPh sb="3" eb="4">
      <t>ブン</t>
    </rPh>
    <rPh sb="5" eb="7">
      <t>ダイガエ</t>
    </rPh>
    <rPh sb="8" eb="10">
      <t>モクヒョウ</t>
    </rPh>
    <rPh sb="10" eb="12">
      <t>ダイスウ</t>
    </rPh>
    <phoneticPr fontId="2"/>
  </si>
  <si>
    <t>事　業　用</t>
    <rPh sb="0" eb="1">
      <t>コト</t>
    </rPh>
    <rPh sb="2" eb="3">
      <t>ギョウ</t>
    </rPh>
    <rPh sb="4" eb="5">
      <t>ヨウ</t>
    </rPh>
    <phoneticPr fontId="2"/>
  </si>
  <si>
    <t>自家用</t>
    <rPh sb="0" eb="3">
      <t>ジカヨウ</t>
    </rPh>
    <phoneticPr fontId="2"/>
  </si>
  <si>
    <t>事業用</t>
    <rPh sb="0" eb="3">
      <t>ジギョウヨウ</t>
    </rPh>
    <phoneticPr fontId="2"/>
  </si>
  <si>
    <t>グリーン経営認証</t>
    <rPh sb="6" eb="8">
      <t>ニ</t>
    </rPh>
    <phoneticPr fontId="2"/>
  </si>
  <si>
    <t>貴社（事業所）のグリーン経営に関する取組み内容をチェックしてください。</t>
    <rPh sb="0" eb="2">
      <t>キシャ</t>
    </rPh>
    <rPh sb="12" eb="14">
      <t>ケイエイ</t>
    </rPh>
    <rPh sb="18" eb="20">
      <t>トリク</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</si>
  <si>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</si>
  <si>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</si>
  <si>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</si>
  <si>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〔2〕</t>
    <phoneticPr fontId="2"/>
  </si>
  <si>
    <t>〔2〕</t>
    <phoneticPr fontId="2"/>
  </si>
  <si>
    <r>
      <t>大型</t>
    </r>
    <r>
      <rPr>
        <sz val="11"/>
        <rFont val="ＭＳ Ｐゴシック"/>
        <family val="3"/>
        <charset val="128"/>
      </rPr>
      <t>　</t>
    </r>
    <r>
      <rPr>
        <sz val="8"/>
        <rFont val="ＭＳ Ｐゴシック"/>
        <family val="3"/>
        <charset val="128"/>
      </rPr>
      <t>（全長9m以上または定員50人以上）</t>
    </r>
    <rPh sb="0" eb="2">
      <t>オオガタ</t>
    </rPh>
    <rPh sb="4" eb="6">
      <t>ゼンチョウ</t>
    </rPh>
    <rPh sb="8" eb="10">
      <t>イジョウ</t>
    </rPh>
    <rPh sb="13" eb="15">
      <t>テイイン</t>
    </rPh>
    <rPh sb="17" eb="18">
      <t>ニン</t>
    </rPh>
    <rPh sb="18" eb="20">
      <t>イジョウ</t>
    </rPh>
    <phoneticPr fontId="2"/>
  </si>
  <si>
    <r>
      <t>中型</t>
    </r>
    <r>
      <rPr>
        <sz val="11"/>
        <rFont val="ＭＳ Ｐゴシック"/>
        <family val="3"/>
        <charset val="128"/>
      </rPr>
      <t>　</t>
    </r>
    <r>
      <rPr>
        <sz val="8"/>
        <rFont val="ＭＳ Ｐゴシック"/>
        <family val="3"/>
        <charset val="128"/>
      </rPr>
      <t>（大型・小型にあてはまらないもの）</t>
    </r>
    <rPh sb="0" eb="2">
      <t>チュウガタ</t>
    </rPh>
    <rPh sb="4" eb="6">
      <t>オオガタ</t>
    </rPh>
    <rPh sb="7" eb="9">
      <t>コガタ</t>
    </rPh>
    <phoneticPr fontId="2"/>
  </si>
  <si>
    <r>
      <t>小型</t>
    </r>
    <r>
      <rPr>
        <sz val="11"/>
        <rFont val="ＭＳ Ｐゴシック"/>
        <family val="3"/>
        <charset val="128"/>
      </rPr>
      <t>　</t>
    </r>
    <r>
      <rPr>
        <sz val="8"/>
        <rFont val="ＭＳ Ｐゴシック"/>
        <family val="3"/>
        <charset val="128"/>
      </rPr>
      <t>（全長7m以下でかつ定員29人以下）</t>
    </r>
    <rPh sb="0" eb="2">
      <t>コガタ</t>
    </rPh>
    <rPh sb="4" eb="6">
      <t>ゼンチョウ</t>
    </rPh>
    <rPh sb="8" eb="10">
      <t>イカ</t>
    </rPh>
    <rPh sb="13" eb="15">
      <t>テイイン</t>
    </rPh>
    <rPh sb="17" eb="18">
      <t>ニン</t>
    </rPh>
    <rPh sb="18" eb="20">
      <t>イカ</t>
    </rPh>
    <phoneticPr fontId="2"/>
  </si>
  <si>
    <r>
      <t xml:space="preserve">保有台数
</t>
    </r>
    <r>
      <rPr>
        <sz val="7"/>
        <rFont val="ＭＳ Ｐゴシック"/>
        <family val="3"/>
        <charset val="128"/>
      </rPr>
      <t>（低公害車等以外の車両も含めた車両保有台数）</t>
    </r>
    <rPh sb="0" eb="2">
      <t>ホユウ</t>
    </rPh>
    <rPh sb="2" eb="4">
      <t>ダイスウ</t>
    </rPh>
    <rPh sb="6" eb="10">
      <t>テイコウガイシャ</t>
    </rPh>
    <rPh sb="10" eb="11">
      <t>トウ</t>
    </rPh>
    <rPh sb="11" eb="13">
      <t>イガイ</t>
    </rPh>
    <rPh sb="14" eb="16">
      <t>シャリョウ</t>
    </rPh>
    <rPh sb="17" eb="18">
      <t>フク</t>
    </rPh>
    <rPh sb="20" eb="22">
      <t>シャリョウ</t>
    </rPh>
    <rPh sb="22" eb="24">
      <t>ホユウ</t>
    </rPh>
    <rPh sb="24" eb="26">
      <t>ダイスウ</t>
    </rPh>
    <phoneticPr fontId="2"/>
  </si>
  <si>
    <r>
      <t>記入上の注意</t>
    </r>
    <r>
      <rPr>
        <sz val="11"/>
        <rFont val="ＭＳ Ｐ明朝"/>
        <family val="1"/>
        <charset val="128"/>
      </rPr>
      <t>：</t>
    </r>
    <rPh sb="0" eb="2">
      <t>キニュウ</t>
    </rPh>
    <rPh sb="2" eb="3">
      <t>ジョウ</t>
    </rPh>
    <rPh sb="4" eb="6">
      <t>チュウイ</t>
    </rPh>
    <phoneticPr fontId="2"/>
  </si>
  <si>
    <t>1-1【環境方針】</t>
    <rPh sb="4" eb="6">
      <t>カンキョウ</t>
    </rPh>
    <rPh sb="6" eb="8">
      <t>ホウシン</t>
    </rPh>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</si>
  <si>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</si>
  <si>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</si>
  <si>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トリクミ</t>
    </rPh>
    <phoneticPr fontId="2"/>
  </si>
  <si>
    <t>〔1〕</t>
    <phoneticPr fontId="2"/>
  </si>
  <si>
    <t>〔2〕</t>
    <phoneticPr fontId="2"/>
  </si>
  <si>
    <t>〔3〕</t>
    <phoneticPr fontId="2"/>
  </si>
  <si>
    <t>〔1〕</t>
    <phoneticPr fontId="2"/>
  </si>
  <si>
    <t>〔2〕</t>
    <phoneticPr fontId="2"/>
  </si>
  <si>
    <t>〔3〕</t>
    <phoneticPr fontId="2"/>
  </si>
  <si>
    <t>〔1〕</t>
    <phoneticPr fontId="2"/>
  </si>
  <si>
    <t>〔3〕</t>
    <phoneticPr fontId="2"/>
  </si>
  <si>
    <t>〔2〕</t>
    <phoneticPr fontId="2"/>
  </si>
  <si>
    <t>〔2〕</t>
    <phoneticPr fontId="2"/>
  </si>
  <si>
    <t>〔3〕</t>
    <phoneticPr fontId="2"/>
  </si>
  <si>
    <t>〔1〕</t>
    <phoneticPr fontId="2"/>
  </si>
  <si>
    <t>〔2〕</t>
    <phoneticPr fontId="2"/>
  </si>
  <si>
    <t>〔3〕</t>
    <phoneticPr fontId="2"/>
  </si>
  <si>
    <t>〔1〕</t>
    <phoneticPr fontId="2"/>
  </si>
  <si>
    <t>〔3〕</t>
    <phoneticPr fontId="2"/>
  </si>
  <si>
    <t>〔1〕</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</si>
  <si>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</si>
  <si>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</si>
  <si>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・エアコンフィルタの点検は、使用期間について独自の基準を設定し、実施している</t>
    <rPh sb="11" eb="13">
      <t>テンケン</t>
    </rPh>
    <rPh sb="15" eb="17">
      <t>シヨウ</t>
    </rPh>
    <rPh sb="17" eb="19">
      <t>キカン</t>
    </rPh>
    <rPh sb="23" eb="25">
      <t>ドクジ</t>
    </rPh>
    <rPh sb="26" eb="28">
      <t>キジュン</t>
    </rPh>
    <rPh sb="29" eb="31">
      <t>セッテイ</t>
    </rPh>
    <rPh sb="33" eb="35">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</si>
  <si>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</si>
  <si>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</si>
  <si>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・廃バッテリーの処理に際して、処理やリサイクルを適切に実施している業者に委託している</t>
    <rPh sb="2" eb="3">
      <t>ハイ</t>
    </rPh>
    <rPh sb="9" eb="11">
      <t>ショリ</t>
    </rPh>
    <rPh sb="12" eb="13">
      <t>サイ</t>
    </rPh>
    <rPh sb="16" eb="18">
      <t>ショリ</t>
    </rPh>
    <rPh sb="25" eb="27">
      <t>テキセツ</t>
    </rPh>
    <rPh sb="28" eb="30">
      <t>ジッシ</t>
    </rPh>
    <rPh sb="34" eb="36">
      <t>ギョウシャ</t>
    </rPh>
    <rPh sb="37" eb="39">
      <t>イタク</t>
    </rPh>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</si>
  <si>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</si>
  <si>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</si>
  <si>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</si>
  <si>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</si>
  <si>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</si>
  <si>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</si>
  <si>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アイドリングストップ
装置付き</t>
    <rPh sb="11" eb="13">
      <t>ソウチ</t>
    </rPh>
    <rPh sb="13" eb="14">
      <t>ツ</t>
    </rPh>
    <phoneticPr fontId="2"/>
  </si>
  <si>
    <t>アイドリングストップ
装置無し</t>
    <rPh sb="11" eb="13">
      <t>ソウチ</t>
    </rPh>
    <rPh sb="13" eb="14">
      <t>ナ</t>
    </rPh>
    <phoneticPr fontId="2"/>
  </si>
  <si>
    <t>アイドリングストップ
装置付き</t>
    <rPh sb="13" eb="14">
      <t>ツ</t>
    </rPh>
    <phoneticPr fontId="2"/>
  </si>
  <si>
    <t>上記以外のアイドリングストップ装置付きバス</t>
    <rPh sb="0" eb="2">
      <t>ジョウキ</t>
    </rPh>
    <rPh sb="2" eb="4">
      <t>イガイ</t>
    </rPh>
    <rPh sb="15" eb="17">
      <t>ソウチ</t>
    </rPh>
    <rPh sb="17" eb="18">
      <t>ツ</t>
    </rPh>
    <phoneticPr fontId="2"/>
  </si>
  <si>
    <t>排ガス減少装置装着（後付）バス</t>
    <rPh sb="0" eb="1">
      <t>ハイ</t>
    </rPh>
    <rPh sb="3" eb="5">
      <t>ゲンショウ</t>
    </rPh>
    <rPh sb="5" eb="7">
      <t>ソウチ</t>
    </rPh>
    <rPh sb="7" eb="9">
      <t>ソウチャク</t>
    </rPh>
    <rPh sb="10" eb="12">
      <t>アトヅケ</t>
    </rPh>
    <phoneticPr fontId="2"/>
  </si>
  <si>
    <t>％</t>
    <phoneticPr fontId="2"/>
  </si>
  <si>
    <t>その他　　　　　　　　　　　　　　　　　　　　　　　　　</t>
    <phoneticPr fontId="2"/>
  </si>
  <si>
    <t>）</t>
    <phoneticPr fontId="2"/>
  </si>
  <si>
    <t>Ａ</t>
    <phoneticPr fontId="2"/>
  </si>
  <si>
    <t>B</t>
    <phoneticPr fontId="2"/>
  </si>
  <si>
    <t>D</t>
    <phoneticPr fontId="2"/>
  </si>
  <si>
    <t>F</t>
    <phoneticPr fontId="2"/>
  </si>
  <si>
    <t>（</t>
    <phoneticPr fontId="2"/>
  </si>
  <si>
    <t>）</t>
    <phoneticPr fontId="2"/>
  </si>
  <si>
    <t>）</t>
    <phoneticPr fontId="2"/>
  </si>
  <si>
    <t>km</t>
    <phoneticPr fontId="2"/>
  </si>
  <si>
    <t>km/ℓ</t>
    <phoneticPr fontId="2"/>
  </si>
  <si>
    <t>Ａ</t>
    <phoneticPr fontId="2"/>
  </si>
  <si>
    <t>Ｂ</t>
    <phoneticPr fontId="2"/>
  </si>
  <si>
    <t>％</t>
    <phoneticPr fontId="2"/>
  </si>
  <si>
    <t>■ 表１</t>
    <phoneticPr fontId="2"/>
  </si>
  <si>
    <t>■ 表３</t>
    <rPh sb="2" eb="3">
      <t>ヒョウ</t>
    </rPh>
    <phoneticPr fontId="2"/>
  </si>
  <si>
    <t>■ 表４</t>
    <rPh sb="2" eb="3">
      <t>ヒョウ</t>
    </rPh>
    <phoneticPr fontId="2"/>
  </si>
  <si>
    <t>■ 表５</t>
    <rPh sb="2" eb="3">
      <t>ヒョウ</t>
    </rPh>
    <phoneticPr fontId="2"/>
  </si>
  <si>
    <t>■ 表８</t>
    <rPh sb="2" eb="3">
      <t>ヒョウ</t>
    </rPh>
    <phoneticPr fontId="2"/>
  </si>
  <si>
    <t>■ 表９</t>
    <rPh sb="2" eb="3">
      <t>ヒョウ</t>
    </rPh>
    <phoneticPr fontId="2"/>
  </si>
  <si>
    <t>現在の燃費目標</t>
    <rPh sb="0" eb="2">
      <t>ゲンザイ</t>
    </rPh>
    <rPh sb="3" eb="5">
      <t>ネ</t>
    </rPh>
    <rPh sb="5" eb="7">
      <t>モクヒョウ</t>
    </rPh>
    <phoneticPr fontId="2"/>
  </si>
  <si>
    <t>　</t>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</si>
  <si>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</si>
  <si>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</si>
  <si>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燃費実績</t>
    <rPh sb="0" eb="2">
      <t>ネンピ</t>
    </rPh>
    <rPh sb="2" eb="4">
      <t>ジッセキ</t>
    </rPh>
    <phoneticPr fontId="2"/>
  </si>
  <si>
    <t>目標の基にした
燃費実績
（ 表１の燃費実績 ）</t>
    <rPh sb="0" eb="2">
      <t>モ</t>
    </rPh>
    <rPh sb="3" eb="4">
      <t>モト</t>
    </rPh>
    <rPh sb="8" eb="10">
      <t>ネ</t>
    </rPh>
    <rPh sb="10" eb="12">
      <t>ジッセキ</t>
    </rPh>
    <rPh sb="15" eb="16">
      <t>ヒョウ</t>
    </rPh>
    <rPh sb="18" eb="20">
      <t>ネ</t>
    </rPh>
    <rPh sb="20" eb="22">
      <t>ジッセキ</t>
    </rPh>
    <phoneticPr fontId="2"/>
  </si>
  <si>
    <t>燃費実績把握期間 （　</t>
    <rPh sb="0" eb="2">
      <t>ネ</t>
    </rPh>
    <rPh sb="2" eb="4">
      <t>ジッセキ</t>
    </rPh>
    <rPh sb="4" eb="6">
      <t>ハアク</t>
    </rPh>
    <phoneticPr fontId="2"/>
  </si>
  <si>
    <t>年</t>
    <rPh sb="0" eb="1">
      <t>ネン</t>
    </rPh>
    <phoneticPr fontId="2"/>
  </si>
  <si>
    <t>月</t>
    <rPh sb="0" eb="1">
      <t>ガツ</t>
    </rPh>
    <phoneticPr fontId="2"/>
  </si>
  <si>
    <t>月　）</t>
    <rPh sb="0" eb="1">
      <t>ガツ</t>
    </rPh>
    <phoneticPr fontId="2"/>
  </si>
  <si>
    <t>ℓ</t>
    <phoneticPr fontId="2"/>
  </si>
  <si>
    <r>
      <t>kg-CO</t>
    </r>
    <r>
      <rPr>
        <vertAlign val="subscript"/>
        <sz val="8"/>
        <rFont val="ＭＳ Ｐゴシック"/>
        <family val="3"/>
        <charset val="128"/>
      </rPr>
      <t>2</t>
    </r>
    <phoneticPr fontId="2"/>
  </si>
  <si>
    <r>
      <t>kg-CO</t>
    </r>
    <r>
      <rPr>
        <vertAlign val="subscript"/>
        <sz val="8"/>
        <rFont val="ＭＳ Ｐゴシック"/>
        <family val="3"/>
        <charset val="128"/>
      </rPr>
      <t>2</t>
    </r>
    <phoneticPr fontId="2"/>
  </si>
  <si>
    <t>－</t>
    <phoneticPr fontId="2"/>
  </si>
  <si>
    <t>ポスト
新長期
規制</t>
    <rPh sb="4" eb="5">
      <t>シン</t>
    </rPh>
    <rPh sb="5" eb="7">
      <t>チョウキ</t>
    </rPh>
    <rPh sb="8" eb="10">
      <t>キセイ</t>
    </rPh>
    <phoneticPr fontId="2"/>
  </si>
  <si>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2"/>
  </si>
  <si>
    <t>平成9年規制適合車(KE,KF,KG )</t>
    <rPh sb="0" eb="2">
      <t>ヘイセイ</t>
    </rPh>
    <rPh sb="3" eb="4">
      <t>ネン</t>
    </rPh>
    <rPh sb="4" eb="6">
      <t>キセイ</t>
    </rPh>
    <rPh sb="6" eb="9">
      <t>テキゴウシャ</t>
    </rPh>
    <phoneticPr fontId="2"/>
  </si>
  <si>
    <t>前年度分
導入目標台数</t>
    <rPh sb="0" eb="3">
      <t>ゼンネンド</t>
    </rPh>
    <rPh sb="3" eb="4">
      <t>ブン</t>
    </rPh>
    <rPh sb="5" eb="7">
      <t>ドウニュウ</t>
    </rPh>
    <rPh sb="7" eb="9">
      <t>モクヒョウ</t>
    </rPh>
    <rPh sb="9" eb="11">
      <t>ダイスウ</t>
    </rPh>
    <phoneticPr fontId="2"/>
  </si>
  <si>
    <t>現在の
導入実績
比率</t>
    <rPh sb="0" eb="2">
      <t>ゲンザイ</t>
    </rPh>
    <rPh sb="4" eb="6">
      <t>ドウニュウ</t>
    </rPh>
    <rPh sb="6" eb="8">
      <t>ジッセキ</t>
    </rPh>
    <rPh sb="9" eb="11">
      <t>ヒリツ</t>
    </rPh>
    <phoneticPr fontId="2"/>
  </si>
  <si>
    <t>（</t>
    <phoneticPr fontId="2"/>
  </si>
  <si>
    <t>６． 管理部門（事務所）における環境保全の推進</t>
    <phoneticPr fontId="2"/>
  </si>
  <si>
    <t>Nox・PM法に基づく
今年度規制対象車台数</t>
    <rPh sb="6" eb="7">
      <t>ホウ</t>
    </rPh>
    <rPh sb="8" eb="9">
      <t>モト</t>
    </rPh>
    <rPh sb="12" eb="15">
      <t>コンネンド</t>
    </rPh>
    <rPh sb="15" eb="17">
      <t>キセイ</t>
    </rPh>
    <rPh sb="17" eb="20">
      <t>タイショウシャ</t>
    </rPh>
    <rPh sb="20" eb="22">
      <t>ダイスウ</t>
    </rPh>
    <phoneticPr fontId="2"/>
  </si>
  <si>
    <t>エアコンの設定温度(使用）を控えめにする</t>
    <rPh sb="10" eb="12">
      <t>シヨウ</t>
    </rPh>
    <phoneticPr fontId="2"/>
  </si>
  <si>
    <t>ディーゼル以外の自動車</t>
    <rPh sb="5" eb="7">
      <t>イガイ</t>
    </rPh>
    <rPh sb="8" eb="11">
      <t>ジドウシャ</t>
    </rPh>
    <phoneticPr fontId="2"/>
  </si>
  <si>
    <t>C＝B÷A×100</t>
    <phoneticPr fontId="2"/>
  </si>
  <si>
    <t>E=(B+D)
÷A×100</t>
    <phoneticPr fontId="2"/>
  </si>
  <si>
    <t>Ｃ＝B÷A
×100</t>
    <phoneticPr fontId="2"/>
  </si>
  <si>
    <t>Ｃ＝B÷A×100</t>
    <phoneticPr fontId="2"/>
  </si>
  <si>
    <t>A</t>
    <phoneticPr fontId="2"/>
  </si>
  <si>
    <t>B</t>
    <phoneticPr fontId="2"/>
  </si>
  <si>
    <t>C=[(A×B)÷100]＋A</t>
    <phoneticPr fontId="2"/>
  </si>
  <si>
    <t>kWh</t>
    <phoneticPr fontId="2"/>
  </si>
  <si>
    <t>km
/kWh</t>
    <phoneticPr fontId="2"/>
  </si>
  <si>
    <t>✤</t>
    <phoneticPr fontId="2"/>
  </si>
  <si>
    <t>＊　各事業所　別々に作成</t>
    <phoneticPr fontId="2"/>
  </si>
  <si>
    <t>◎</t>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</si>
  <si>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</si>
  <si>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t>
    <phoneticPr fontId="2"/>
  </si>
  <si>
    <t>～</t>
    <phoneticPr fontId="2"/>
  </si>
  <si>
    <t>■ 表１０</t>
    <phoneticPr fontId="2"/>
  </si>
  <si>
    <t>□</t>
    <phoneticPr fontId="2"/>
  </si>
  <si>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2"/>
  </si>
  <si>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2"/>
  </si>
  <si>
    <t>＜認証項目＞</t>
    <rPh sb="1" eb="3">
      <t>ニンショウ</t>
    </rPh>
    <rPh sb="3" eb="5">
      <t>コウモク</t>
    </rPh>
    <phoneticPr fontId="2"/>
  </si>
  <si>
    <t>C</t>
    <phoneticPr fontId="2"/>
  </si>
  <si>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</si>
  <si>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2"/>
  </si>
  <si>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2"/>
  </si>
  <si>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2"/>
  </si>
  <si>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2"/>
  </si>
  <si>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2"/>
  </si>
  <si>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2"/>
  </si>
  <si>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2"/>
  </si>
  <si>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2"/>
  </si>
  <si>
    <r>
      <t>平成10年規制適合車</t>
    </r>
    <r>
      <rPr>
        <sz val="9"/>
        <rFont val="ＭＳ Ｐゴシック"/>
        <family val="3"/>
        <charset val="128"/>
      </rPr>
      <t>(KK)</t>
    </r>
    <rPh sb="0" eb="2">
      <t>ヘイセイ</t>
    </rPh>
    <rPh sb="4" eb="5">
      <t>ネン</t>
    </rPh>
    <rPh sb="5" eb="7">
      <t>キセイ</t>
    </rPh>
    <rPh sb="7" eb="10">
      <t>テキゴウシャ</t>
    </rPh>
    <phoneticPr fontId="2"/>
  </si>
  <si>
    <r>
      <t>平成9年規制適合車</t>
    </r>
    <r>
      <rPr>
        <sz val="9"/>
        <rFont val="ＭＳ Ｐゴシック"/>
        <family val="3"/>
        <charset val="128"/>
      </rPr>
      <t>(KE,KF,KG )</t>
    </r>
    <rPh sb="0" eb="2">
      <t>ヘイセイ</t>
    </rPh>
    <rPh sb="3" eb="4">
      <t>ネン</t>
    </rPh>
    <rPh sb="4" eb="6">
      <t>キセイ</t>
    </rPh>
    <rPh sb="6" eb="9">
      <t>テキゴウシャ</t>
    </rPh>
    <phoneticPr fontId="2"/>
  </si>
  <si>
    <t>短期規制
以前</t>
    <rPh sb="0" eb="2">
      <t>タンキ</t>
    </rPh>
    <rPh sb="2" eb="4">
      <t>キセイ</t>
    </rPh>
    <rPh sb="5" eb="7">
      <t>イゼン</t>
    </rPh>
    <phoneticPr fontId="2"/>
  </si>
  <si>
    <t xml:space="preserve">※ ディーゼルハイブリッド車は除いています。 </t>
    <rPh sb="13" eb="14">
      <t>シャ</t>
    </rPh>
    <rPh sb="15" eb="16">
      <t>ノゾ</t>
    </rPh>
    <phoneticPr fontId="2"/>
  </si>
  <si>
    <t>　　あります。</t>
    <phoneticPr fontId="2"/>
  </si>
  <si>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</si>
  <si>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</si>
  <si>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　　前年度分代替え目標台数[A列]、代替え実績台数[B列]ともに、代替え（減車、廃車等）前の車両の</t>
    <rPh sb="2" eb="5">
      <t>ゼンネンド</t>
    </rPh>
    <rPh sb="5" eb="6">
      <t>ブン</t>
    </rPh>
    <rPh sb="6" eb="8">
      <t>ダイガエ</t>
    </rPh>
    <rPh sb="9" eb="11">
      <t>モクヒョウ</t>
    </rPh>
    <rPh sb="11" eb="13">
      <t>ダイスウ</t>
    </rPh>
    <rPh sb="15" eb="16">
      <t>レツ</t>
    </rPh>
    <rPh sb="18" eb="20">
      <t>ダイガエ</t>
    </rPh>
    <rPh sb="21" eb="23">
      <t>ジッセキ</t>
    </rPh>
    <rPh sb="23" eb="25">
      <t>ダイスウ</t>
    </rPh>
    <rPh sb="27" eb="28">
      <t>レツ</t>
    </rPh>
    <rPh sb="33" eb="35">
      <t>ダイタイ</t>
    </rPh>
    <rPh sb="42" eb="43">
      <t>トウ</t>
    </rPh>
    <rPh sb="44" eb="45">
      <t>マエ</t>
    </rPh>
    <rPh sb="46" eb="48">
      <t>シャリョウ</t>
    </rPh>
    <phoneticPr fontId="2"/>
  </si>
  <si>
    <t>　　型式欄に台数を記入してください。</t>
    <rPh sb="4" eb="5">
      <t>ラン</t>
    </rPh>
    <rPh sb="6" eb="8">
      <t>ダイスウ</t>
    </rPh>
    <rPh sb="9" eb="11">
      <t>キニュウ</t>
    </rPh>
    <phoneticPr fontId="2"/>
  </si>
  <si>
    <t>前年度
代替え実績台数</t>
    <rPh sb="0" eb="3">
      <t>ゼンネンド</t>
    </rPh>
    <rPh sb="4" eb="6">
      <t>ダイガエ</t>
    </rPh>
    <rPh sb="7" eb="9">
      <t>ジッセキ</t>
    </rPh>
    <rPh sb="9" eb="11">
      <t>ダイスウ</t>
    </rPh>
    <phoneticPr fontId="2"/>
  </si>
  <si>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2"/>
  </si>
  <si>
    <t>E</t>
    <phoneticPr fontId="2"/>
  </si>
  <si>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</si>
  <si>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</si>
  <si>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</si>
  <si>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</si>
  <si>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</si>
  <si>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</si>
  <si>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</si>
  <si>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（バス事業用）</t>
    <phoneticPr fontId="2"/>
  </si>
  <si>
    <r>
      <t>　　　Ⅱ　計画は策定しているが、今年度計画が0台</t>
    </r>
    <r>
      <rPr>
        <b/>
        <sz val="10"/>
        <rFont val="ＭＳ Ｐ明朝"/>
        <family val="1"/>
        <charset val="128"/>
      </rPr>
      <t>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2"/>
  </si>
  <si>
    <t>①</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</si>
  <si>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</si>
  <si>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</si>
  <si>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</si>
  <si>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</si>
  <si>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</si>
  <si>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</si>
  <si>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</si>
  <si>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</si>
  <si>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</si>
  <si>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</si>
  <si>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</si>
  <si>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</si>
  <si>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</si>
  <si>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</si>
  <si>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</si>
  <si>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</si>
  <si>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</si>
  <si>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⓪</t>
    <phoneticPr fontId="2"/>
  </si>
  <si>
    <t>各条例で規制
している地域
を運行する
車両台数</t>
    <rPh sb="0" eb="1">
      <t>カク</t>
    </rPh>
    <rPh sb="1" eb="3">
      <t>ジョウレイ</t>
    </rPh>
    <rPh sb="4" eb="6">
      <t>キセイ</t>
    </rPh>
    <rPh sb="11" eb="13">
      <t>チイキ</t>
    </rPh>
    <rPh sb="15" eb="17">
      <t>ウンコウ</t>
    </rPh>
    <rPh sb="20" eb="22">
      <t>シャリョウ</t>
    </rPh>
    <rPh sb="22" eb="24">
      <t>ダイスウ</t>
    </rPh>
    <phoneticPr fontId="2"/>
  </si>
  <si>
    <r>
      <t>平成21,22年規制適合車
(低燃費かつ低排出ガス認定車)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</si>
  <si>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t>平成17年規制適合車
（AKG,BDG,NDG,PDG,CDG,DDG,ADG,ADF,他)</t>
    <rPh sb="0" eb="2">
      <t>ヘイセイ</t>
    </rPh>
    <rPh sb="4" eb="5">
      <t>ネン</t>
    </rPh>
    <rPh sb="5" eb="7">
      <t>キセイ</t>
    </rPh>
    <rPh sb="7" eb="10">
      <t>テキゴウシャ</t>
    </rPh>
    <rPh sb="44" eb="45">
      <t>ホカ</t>
    </rPh>
    <phoneticPr fontId="2"/>
  </si>
  <si>
    <t>該当
なし</t>
    <rPh sb="0" eb="2">
      <t>ガイトウ</t>
    </rPh>
    <phoneticPr fontId="2"/>
  </si>
  <si>
    <t>認証基準</t>
    <rPh sb="0" eb="2">
      <t>ニンショウ</t>
    </rPh>
    <rPh sb="2" eb="4">
      <t>キジュン</t>
    </rPh>
    <phoneticPr fontId="2"/>
  </si>
  <si>
    <t>表　</t>
    <rPh sb="0" eb="1">
      <t>ヒョウ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</si>
  <si>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</si>
  <si>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</si>
  <si>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</si>
  <si>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</si>
  <si>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</si>
  <si>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表１</t>
    <rPh sb="0" eb="1">
      <t>ヒョウ</t>
    </rPh>
    <phoneticPr fontId="2"/>
  </si>
  <si>
    <t>表２</t>
    <rPh sb="0" eb="1">
      <t>ヒョウ</t>
    </rPh>
    <phoneticPr fontId="2"/>
  </si>
  <si>
    <t>表3</t>
    <rPh sb="0" eb="1">
      <t>ヒョウ</t>
    </rPh>
    <phoneticPr fontId="2"/>
  </si>
  <si>
    <t>表4</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</si>
  <si>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</si>
  <si>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</si>
  <si>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エコドライブ講習会や社内の実技講習会に、２割以上のドライバーが参加している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</si>
  <si>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</si>
  <si>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</si>
  <si>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</si>
  <si>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エコドライブを推進するための装置を導入するための計画を作り、計画に沿って実施している</t>
    <rPh sb="7" eb="9">
      <t>スイシン</t>
    </rPh>
    <rPh sb="14" eb="16">
      <t>ソウチ</t>
    </rPh>
    <rPh sb="17" eb="19">
      <t>ドウニュウ</t>
    </rPh>
    <rPh sb="24" eb="26">
      <t>ケイカク</t>
    </rPh>
    <rPh sb="27" eb="28">
      <t>ツク</t>
    </rPh>
    <rPh sb="30" eb="32">
      <t>ケイカク</t>
    </rPh>
    <rPh sb="33" eb="34">
      <t>ソ</t>
    </rPh>
    <rPh sb="36" eb="38">
      <t>ジッシ</t>
    </rPh>
    <phoneticPr fontId="2"/>
  </si>
  <si>
    <t>表5</t>
    <rPh sb="0" eb="1">
      <t>ヒョウ</t>
    </rPh>
    <phoneticPr fontId="2"/>
  </si>
  <si>
    <t>表6</t>
    <rPh sb="0" eb="1">
      <t>ヒョウ</t>
    </rPh>
    <phoneticPr fontId="2"/>
  </si>
  <si>
    <t>表7</t>
    <rPh sb="0" eb="1">
      <t>ヒョウ</t>
    </rPh>
    <phoneticPr fontId="2"/>
  </si>
  <si>
    <t>表8</t>
    <rPh sb="0" eb="1">
      <t>ヒョウ</t>
    </rPh>
    <phoneticPr fontId="2"/>
  </si>
  <si>
    <t>表9</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</si>
  <si>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</si>
  <si>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</si>
  <si>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</si>
  <si>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導入計画に基いて、最新規制適合ディーゼル車の導入目標を達成している</t>
    <rPh sb="0" eb="2">
      <t>ドウニュウ</t>
    </rPh>
    <rPh sb="2" eb="4">
      <t>ケイカク</t>
    </rPh>
    <rPh sb="5" eb="6">
      <t>モトヅ</t>
    </rPh>
    <rPh sb="9" eb="11">
      <t>サイシン</t>
    </rPh>
    <rPh sb="11" eb="13">
      <t>キセイ</t>
    </rPh>
    <rPh sb="13" eb="15">
      <t>テキゴウ</t>
    </rPh>
    <rPh sb="20" eb="21">
      <t>シャ</t>
    </rPh>
    <rPh sb="22" eb="24">
      <t>ドウニュウ</t>
    </rPh>
    <rPh sb="24" eb="26">
      <t>モクヒョウ</t>
    </rPh>
    <rPh sb="27" eb="29">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</si>
  <si>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</si>
  <si>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表10</t>
    <rPh sb="0" eb="1">
      <t>ヒョウ</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</si>
  <si>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</si>
  <si>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点検・整備記録や事故・故障記録のデータをもとに、独自の点検・整備基準の作成を行っている</t>
    <rPh sb="0" eb="2">
      <t>テンケン</t>
    </rPh>
    <rPh sb="3" eb="5">
      <t>セイビ</t>
    </rPh>
    <rPh sb="5" eb="7">
      <t>キロク</t>
    </rPh>
    <rPh sb="8" eb="10">
      <t>ジコ</t>
    </rPh>
    <rPh sb="11" eb="13">
      <t>コショウ</t>
    </rPh>
    <rPh sb="13" eb="15">
      <t>キロク</t>
    </rPh>
    <rPh sb="24" eb="26">
      <t>ドクジ</t>
    </rPh>
    <rPh sb="27" eb="29">
      <t>テンケン</t>
    </rPh>
    <rPh sb="30" eb="32">
      <t>セイビ</t>
    </rPh>
    <rPh sb="32" eb="34">
      <t>キジュン</t>
    </rPh>
    <rPh sb="35" eb="37">
      <t>サクセイ</t>
    </rPh>
    <rPh sb="38" eb="39">
      <t>オコナ</t>
    </rPh>
    <phoneticPr fontId="2"/>
  </si>
  <si>
    <t>　・エンジンオイルの交換にあたっては、走行距離または使用期間、あるいはその両方について
　　独自の基準を設定し、実施している</t>
    <rPh sb="37" eb="39">
      <t>リョウホウ</t>
    </rPh>
    <phoneticPr fontId="2"/>
  </si>
  <si>
    <t>４．自動車の点検・整備(1/2)</t>
    <rPh sb="2" eb="4">
      <t>ジドウ</t>
    </rPh>
    <rPh sb="4" eb="5">
      <t>シャ</t>
    </rPh>
    <rPh sb="6" eb="8">
      <t>テンケン</t>
    </rPh>
    <rPh sb="9" eb="11">
      <t>セイビ</t>
    </rPh>
    <phoneticPr fontId="2"/>
  </si>
  <si>
    <t>４．自動車の点検・整備(2/2)</t>
    <rPh sb="2" eb="4">
      <t>ジドウ</t>
    </rPh>
    <rPh sb="4" eb="5">
      <t>シャ</t>
    </rPh>
    <rPh sb="6" eb="8">
      <t>テンケン</t>
    </rPh>
    <rPh sb="9" eb="11">
      <t>セイビ</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</si>
  <si>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</si>
  <si>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事務所内での環境保全の取組について、従業員に周知している</t>
    <phoneticPr fontId="2"/>
  </si>
  <si>
    <t>事務所内でのエネルギー使用量、廃棄物排出量の削減について、目標を設定している</t>
    <phoneticPr fontId="2"/>
  </si>
  <si>
    <t>（初めての審査）</t>
    <phoneticPr fontId="2"/>
  </si>
  <si>
    <t>新規審査申請用</t>
    <rPh sb="0" eb="2">
      <t>シンキ</t>
    </rPh>
    <rPh sb="2" eb="4">
      <t>シンサ</t>
    </rPh>
    <rPh sb="4" eb="7">
      <t>シンセイヨウ</t>
    </rPh>
    <phoneticPr fontId="2"/>
  </si>
  <si>
    <t>『バス事業におけるグリーン経営推進マニュアル』にあるチェックリストに基づいて、</t>
    <rPh sb="34" eb="35">
      <t>モト</t>
    </rPh>
    <phoneticPr fontId="2"/>
  </si>
  <si>
    <t xml:space="preserve">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</si>
  <si>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r>
      <t xml:space="preserve">車両
保有台数
</t>
    </r>
    <r>
      <rPr>
        <sz val="8"/>
        <rFont val="ＭＳ Ｐゴシック"/>
        <family val="3"/>
        <charset val="128"/>
      </rPr>
      <t>（事業用車のみ）</t>
    </r>
    <rPh sb="0" eb="2">
      <t>シャリョウ</t>
    </rPh>
    <rPh sb="3" eb="5">
      <t>ホユウ</t>
    </rPh>
    <rPh sb="5" eb="7">
      <t>ダイスウ</t>
    </rPh>
    <rPh sb="9" eb="12">
      <t>ジギョウヨウ</t>
    </rPh>
    <rPh sb="12" eb="13">
      <t>シャ</t>
    </rPh>
    <phoneticPr fontId="2"/>
  </si>
  <si>
    <t>燃料電池車（水素自動車）</t>
    <phoneticPr fontId="2"/>
  </si>
  <si>
    <t>燃料電池車（水素自動車）</t>
    <rPh sb="0" eb="2">
      <t>ネンリョウ</t>
    </rPh>
    <rPh sb="2" eb="4">
      <t>デンチ</t>
    </rPh>
    <rPh sb="4" eb="5">
      <t>シャ</t>
    </rPh>
    <rPh sb="6" eb="8">
      <t>スイソ</t>
    </rPh>
    <rPh sb="8" eb="11">
      <t>ジドウシャ</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</si>
  <si>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</si>
  <si>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</si>
  <si>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環境保全活動に関する標語や提言を従業員から広く募集し、その内容を自社の
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29" eb="31">
      <t>ナイヨウ</t>
    </rPh>
    <rPh sb="32" eb="34">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</si>
  <si>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</si>
  <si>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</si>
  <si>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</si>
  <si>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</si>
  <si>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環境保全への取組について、車内やバス停等にステッカーやポスターを掲示したり
車内放送を行う等により、利用者に対して理解を求めている</t>
    <rPh sb="0" eb="2">
      <t>カンキョウ</t>
    </rPh>
    <rPh sb="2" eb="4">
      <t>ホゼン</t>
    </rPh>
    <rPh sb="6" eb="8">
      <t>トリク</t>
    </rPh>
    <rPh sb="13" eb="15">
      <t>シャナイ</t>
    </rPh>
    <rPh sb="18" eb="19">
      <t>テイ</t>
    </rPh>
    <rPh sb="19" eb="20">
      <t>トウ</t>
    </rPh>
    <rPh sb="32" eb="34">
      <t>ケイジ</t>
    </rPh>
    <rPh sb="38" eb="40">
      <t>シャナイ</t>
    </rPh>
    <rPh sb="40" eb="42">
      <t>ホウソウ</t>
    </rPh>
    <rPh sb="43" eb="44">
      <t>オコナ</t>
    </rPh>
    <rPh sb="45" eb="46">
      <t>トウ</t>
    </rPh>
    <rPh sb="50" eb="53">
      <t>リヨウシャ</t>
    </rPh>
    <rPh sb="54" eb="55">
      <t>タイ</t>
    </rPh>
    <rPh sb="57" eb="59">
      <t>リカイ</t>
    </rPh>
    <rPh sb="60" eb="61">
      <t>モト</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</si>
  <si>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</si>
  <si>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</si>
  <si>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エコドライブを推進するための装置を導入した結果を確認し、
エコドライブの実施に役立てている</t>
    <rPh sb="7" eb="9">
      <t>スイシン</t>
    </rPh>
    <rPh sb="14" eb="16">
      <t>ソウチ</t>
    </rPh>
    <rPh sb="17" eb="19">
      <t>ドウニュウ</t>
    </rPh>
    <rPh sb="21" eb="23">
      <t>ケッカ</t>
    </rPh>
    <rPh sb="24" eb="26">
      <t>カクニン</t>
    </rPh>
    <rPh sb="36" eb="38">
      <t>ジッシ</t>
    </rPh>
    <rPh sb="39" eb="41">
      <t>ヤクダ</t>
    </rPh>
    <phoneticPr fontId="2"/>
  </si>
  <si>
    <t>最新規制適合ディーゼル車の導入について計画を策定し、
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7" eb="29">
      <t>モクヒョウ</t>
    </rPh>
    <rPh sb="29" eb="31">
      <t>タッセイ</t>
    </rPh>
    <rPh sb="32" eb="33">
      <t>ム</t>
    </rPh>
    <rPh sb="35" eb="37">
      <t>ドウニュウ</t>
    </rPh>
    <rPh sb="38" eb="39">
      <t>ト</t>
    </rPh>
    <rPh sb="40" eb="41">
      <t>ク</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</si>
  <si>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39">
      <t>コウモク</t>
    </rPh>
    <rPh sb="39" eb="41">
      <t>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</si>
  <si>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</si>
  <si>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・LPG車の排ガスの臭いが強くなってきた時、ディーゼル車の排ガスの
    汚れがひどくなってきた時には、直ちに点検・整備を実施している</t>
    <phoneticPr fontId="2"/>
  </si>
  <si>
    <t>エアフィルタの清掃・交換にあたっては、走行距離または使用期間、
あるいはその両方について独自の基準を設定し、実施している</t>
    <rPh sb="7" eb="9">
      <t>セイソウ</t>
    </rPh>
    <rPh sb="10" eb="12">
      <t>コウカン</t>
    </rPh>
    <rPh sb="19" eb="21">
      <t>ソウコウ</t>
    </rPh>
    <rPh sb="21" eb="23">
      <t>キョリ</t>
    </rPh>
    <rPh sb="26" eb="28">
      <t>シヨウ</t>
    </rPh>
    <rPh sb="28" eb="30">
      <t>キカン</t>
    </rPh>
    <rPh sb="38" eb="40">
      <t>リョウホウ</t>
    </rPh>
    <rPh sb="44" eb="46">
      <t>ドクジ</t>
    </rPh>
    <rPh sb="47" eb="49">
      <t>キジュン</t>
    </rPh>
    <rPh sb="50" eb="52">
      <t>セッテイ</t>
    </rPh>
    <rPh sb="54" eb="56">
      <t>ジッシ</t>
    </rPh>
    <phoneticPr fontId="2"/>
  </si>
  <si>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2"/>
  </si>
  <si>
    <t>　・エンジンオイルフィルタの交換にあたっては、走行距離または使用期間、
    あるいはその両方について独自の基準を設定し、実施している</t>
    <rPh sb="46" eb="48">
      <t>リョウホウ</t>
    </rPh>
    <phoneticPr fontId="2"/>
  </si>
  <si>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0" eb="32">
      <t>シヨウ</t>
    </rPh>
    <rPh sb="32" eb="34">
      <t>キカン</t>
    </rPh>
    <rPh sb="39" eb="41">
      <t>ドクジ</t>
    </rPh>
    <rPh sb="42" eb="44">
      <t>キジュン</t>
    </rPh>
    <rPh sb="45" eb="47">
      <t>セッテイ</t>
    </rPh>
    <rPh sb="49" eb="51">
      <t>ジッシ</t>
    </rPh>
    <phoneticPr fontId="2"/>
  </si>
  <si>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</si>
  <si>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</si>
  <si>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・エア漏れ（高圧空気の漏れ）の点検は、使用期間について独自の基準を設定し、
    実施している</t>
    <rPh sb="4" eb="5">
      <t>モ</t>
    </rPh>
    <rPh sb="7" eb="9">
      <t>コウアツ</t>
    </rPh>
    <rPh sb="9" eb="11">
      <t>クウキ</t>
    </rPh>
    <rPh sb="12" eb="13">
      <t>モ</t>
    </rPh>
    <rPh sb="16" eb="18">
      <t>テンケン</t>
    </rPh>
    <rPh sb="20" eb="22">
      <t>シヨウ</t>
    </rPh>
    <rPh sb="22" eb="24">
      <t>キカン</t>
    </rPh>
    <rPh sb="28" eb="30">
      <t>ドクジ</t>
    </rPh>
    <rPh sb="31" eb="33">
      <t>キジュン</t>
    </rPh>
    <rPh sb="34" eb="36">
      <t>セッテイ</t>
    </rPh>
    <rPh sb="43" eb="45">
      <t>ジッシ</t>
    </rPh>
    <phoneticPr fontId="2"/>
  </si>
  <si>
    <t>　・トランスミッションオイルの交換は、走行距離または使用期間について
    独自の基準を設定し、実施している</t>
    <rPh sb="15" eb="17">
      <t>コウカン</t>
    </rPh>
    <rPh sb="26" eb="28">
      <t>シヨウ</t>
    </rPh>
    <rPh sb="28" eb="30">
      <t>キカン</t>
    </rPh>
    <phoneticPr fontId="2"/>
  </si>
  <si>
    <t>　・デファレンシャルオイルの交換は、走行距離または使用期間について
    独自の基準を設定し、実施している</t>
    <rPh sb="14" eb="16">
      <t>コウカン</t>
    </rPh>
    <rPh sb="25" eb="27">
      <t>シヨウ</t>
    </rPh>
    <rPh sb="27" eb="29">
      <t>キカン</t>
    </rPh>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</si>
  <si>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</si>
  <si>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</si>
  <si>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</si>
  <si>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必ず、該当する表に記入して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</si>
  <si>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</si>
  <si>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rPr>
        <i/>
        <sz val="10"/>
        <rFont val="ＭＳ ゴシック"/>
        <family val="3"/>
        <charset val="128"/>
      </rPr>
      <t>（［後付か否かにかかわらず］排出ガス減少装置を装着している場合のみ）</t>
    </r>
    <r>
      <rPr>
        <i/>
        <sz val="10"/>
        <rFont val="ＭＳ 明朝"/>
        <family val="1"/>
        <charset val="128"/>
      </rPr>
      <t xml:space="preserve">
</t>
    </r>
    <r>
      <rPr>
        <sz val="10"/>
        <rFont val="ＭＳ 明朝"/>
        <family val="1"/>
        <charset val="128"/>
      </rPr>
      <t>排出ガス減少装置（DPF、酸化触媒等）が装着されている車両の黒煙測定は、
走行距離または使用期間について独自の基準を設定し、実施している</t>
    </r>
    <phoneticPr fontId="2"/>
  </si>
  <si>
    <t>定速走行、経済速度を励行する</t>
    <phoneticPr fontId="2"/>
  </si>
  <si>
    <t>予知運転による停止・発進回数を抑制する</t>
    <phoneticPr fontId="2"/>
  </si>
  <si>
    <t>点火プラグの汚れ、ギャップを点検する</t>
    <phoneticPr fontId="2"/>
  </si>
  <si>
    <t xml:space="preserve"> 該当しない場合は該当なし欄に✓を記入してください。</t>
    <rPh sb="1" eb="3">
      <t>ガイトウ</t>
    </rPh>
    <rPh sb="6" eb="8">
      <t>バアイ</t>
    </rPh>
    <rPh sb="9" eb="11">
      <t>ガイトウ</t>
    </rPh>
    <rPh sb="13" eb="14">
      <t>ラン</t>
    </rPh>
    <rPh sb="17" eb="19">
      <t>キニュウ</t>
    </rPh>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</si>
  <si>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rPh sb="11" eb="14">
      <t>コンネンド</t>
    </rPh>
    <rPh sb="14" eb="16">
      <t>ケイカク</t>
    </rPh>
    <rPh sb="17" eb="18">
      <t>チュウ</t>
    </rPh>
    <rPh sb="19" eb="23">
      <t>チョウキケイカク</t>
    </rPh>
    <phoneticPr fontId="2"/>
  </si>
  <si>
    <t>→　事業用車について、導入実績と今後の導入計画を下表に記入してください。</t>
    <phoneticPr fontId="2"/>
  </si>
  <si>
    <t>→　前年度の計画達成状況を下表に記入してください。</t>
    <rPh sb="13" eb="15">
      <t>カヒョウ</t>
    </rPh>
    <rPh sb="16" eb="18">
      <t>キニュウ</t>
    </rPh>
    <phoneticPr fontId="2"/>
  </si>
  <si>
    <t>　　⑪⑫⑭⑯⑰がNOx・PM法非適合車(規制対象車)です。ただし、型式によってはNOx・PM法適合車（規制対象外）が</t>
    <rPh sb="33" eb="35">
      <t>カタシキ</t>
    </rPh>
    <phoneticPr fontId="2"/>
  </si>
  <si>
    <r>
      <t>→　計画は策定しているが、</t>
    </r>
    <r>
      <rPr>
        <b/>
        <sz val="10"/>
        <rFont val="ＭＳ Ｐ明朝"/>
        <family val="1"/>
        <charset val="128"/>
      </rPr>
      <t>追加導入目標台数が0台の場合は「0台」と記入してください。</t>
    </r>
    <rPh sb="13" eb="15">
      <t>ツイカ</t>
    </rPh>
    <rPh sb="15" eb="17">
      <t>ドウニュウ</t>
    </rPh>
    <rPh sb="17" eb="19">
      <t>モクヒョウ</t>
    </rPh>
    <rPh sb="19" eb="21">
      <t>ダイスウ</t>
    </rPh>
    <phoneticPr fontId="2"/>
  </si>
  <si>
    <r>
      <t>②</t>
    </r>
    <r>
      <rPr>
        <b/>
        <sz val="12"/>
        <rFont val="HGP教科書体"/>
        <family val="1"/>
        <charset val="128"/>
      </rPr>
      <t>表１～表10</t>
    </r>
    <r>
      <rPr>
        <sz val="12"/>
        <rFont val="HGP教科書体"/>
        <family val="1"/>
        <charset val="128"/>
      </rPr>
      <t>　(P.4～13)…</t>
    </r>
    <rPh sb="4" eb="5">
      <t>ヒョウ</t>
    </rPh>
    <phoneticPr fontId="2"/>
  </si>
  <si>
    <t>→　計画を策定している場合は下表の「導入目標」に記入して下さい。</t>
    <rPh sb="2" eb="4">
      <t>ケイカク</t>
    </rPh>
    <rPh sb="5" eb="7">
      <t>サクテイ</t>
    </rPh>
    <rPh sb="11" eb="13">
      <t>バアイ</t>
    </rPh>
    <phoneticPr fontId="2"/>
  </si>
  <si>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2"/>
  </si>
  <si>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2"/>
  </si>
  <si>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2"/>
  </si>
  <si>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2"/>
  </si>
  <si>
    <r>
      <t>　　　　Ⅲ　[Ｂ列]の「</t>
    </r>
    <r>
      <rPr>
        <sz val="10"/>
        <rFont val="ＭＳ ゴシック"/>
        <family val="3"/>
        <charset val="128"/>
      </rPr>
      <t>―</t>
    </r>
    <r>
      <rPr>
        <sz val="10"/>
        <rFont val="ＭＳ Ｐ明朝"/>
        <family val="1"/>
        <charset val="128"/>
      </rPr>
      <t>」は、規制適合車です。</t>
    </r>
    <rPh sb="8" eb="9">
      <t>レツ</t>
    </rPh>
    <rPh sb="13" eb="15">
      <t>テキゴウ</t>
    </rPh>
    <rPh sb="15" eb="16">
      <t>シャ</t>
    </rPh>
    <phoneticPr fontId="2"/>
  </si>
  <si>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2"/>
  </si>
  <si>
    <t>タイヤの空気圧・偏摩耗を点検する</t>
    <phoneticPr fontId="2"/>
  </si>
  <si>
    <t>エンジンオイルの量と汚れを確認する</t>
    <phoneticPr fontId="2"/>
  </si>
  <si>
    <t>→　導入している場合は下表の「現在の状況」に記入して下さい。</t>
    <rPh sb="2" eb="4">
      <t>ドウニュウ</t>
    </rPh>
    <rPh sb="8" eb="10">
      <t>バアイ</t>
    </rPh>
    <phoneticPr fontId="2"/>
  </si>
  <si>
    <r>
      <t>燃料電池車（水素自動車）</t>
    </r>
    <r>
      <rPr>
        <vertAlign val="superscript"/>
        <sz val="9"/>
        <rFont val="ＭＳ Ｐゴシック"/>
        <family val="3"/>
        <charset val="128"/>
      </rPr>
      <t>※３</t>
    </r>
    <phoneticPr fontId="2"/>
  </si>
  <si>
    <t>ディーゼル車等の運行規制に関する条例の定める地域を運行する車両がある場合は、
条例に定める運行規制の対象となる車両の台数を把握している</t>
    <rPh sb="39" eb="41">
      <t>ジョウレイ</t>
    </rPh>
    <rPh sb="42" eb="43">
      <t>サダ</t>
    </rPh>
    <rPh sb="45" eb="47">
      <t>ウンコウ</t>
    </rPh>
    <rPh sb="47" eb="49">
      <t>キセイ</t>
    </rPh>
    <rPh sb="50" eb="52">
      <t>タイショウ</t>
    </rPh>
    <rPh sb="55" eb="57">
      <t>シャリョウ</t>
    </rPh>
    <rPh sb="58" eb="60">
      <t>ダイスウ</t>
    </rPh>
    <rPh sb="61" eb="63">
      <t>ハアク</t>
    </rPh>
    <phoneticPr fontId="2"/>
  </si>
  <si>
    <t>条例に定める運行規制の対象となる車両の台数を把握している。[レベル1]＜認証項目＞</t>
    <phoneticPr fontId="2"/>
  </si>
  <si>
    <r>
      <t>Ⅰ　下表</t>
    </r>
    <r>
      <rPr>
        <b/>
        <u/>
        <sz val="11"/>
        <rFont val="ＭＳ Ｐ明朝"/>
        <family val="1"/>
        <charset val="128"/>
      </rPr>
      <t>[Ａ列]には、[Ｂ，Ｃ，Ｄ，Ｅ]列の規制対象地域を運行する車両</t>
    </r>
    <r>
      <rPr>
        <sz val="11"/>
        <rFont val="ＭＳ Ｐ明朝"/>
        <family val="1"/>
        <charset val="128"/>
      </rPr>
      <t>の台数を記入してください。</t>
    </r>
    <rPh sb="2" eb="4">
      <t>カヒョウ</t>
    </rPh>
    <rPh sb="6" eb="7">
      <t>レツ</t>
    </rPh>
    <rPh sb="20" eb="21">
      <t>レツ</t>
    </rPh>
    <rPh sb="22" eb="24">
      <t>キセイ</t>
    </rPh>
    <rPh sb="24" eb="26">
      <t>タイショウ</t>
    </rPh>
    <rPh sb="26" eb="28">
      <t>チイキ</t>
    </rPh>
    <rPh sb="29" eb="31">
      <t>ウンコウ</t>
    </rPh>
    <rPh sb="33" eb="35">
      <t>シャリョウ</t>
    </rPh>
    <phoneticPr fontId="2"/>
  </si>
  <si>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2"/>
  </si>
  <si>
    <t>Ⅱ　下表[Ｂ，Ｃ，Ｄ，Ｅ]列の地域を運行する場合にチェックしてください。</t>
    <rPh sb="2" eb="4">
      <t>カヒョウ</t>
    </rPh>
    <rPh sb="13" eb="14">
      <t>レツ</t>
    </rPh>
    <rPh sb="15" eb="17">
      <t>チイキ</t>
    </rPh>
    <rPh sb="18" eb="20">
      <t>ウンコウ</t>
    </rPh>
    <rPh sb="22" eb="24">
      <t>バアイ</t>
    </rPh>
    <phoneticPr fontId="2"/>
  </si>
  <si>
    <t>※</t>
    <phoneticPr fontId="2"/>
  </si>
  <si>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2"/>
  </si>
  <si>
    <t>二酸化炭素総排出量</t>
    <rPh sb="5" eb="6">
      <t>ソウ</t>
    </rPh>
    <phoneticPr fontId="2"/>
  </si>
  <si>
    <t>％ 改善</t>
    <rPh sb="2" eb="4">
      <t>カイゼン</t>
    </rPh>
    <phoneticPr fontId="2"/>
  </si>
  <si>
    <t>環　境　目　標</t>
    <rPh sb="0" eb="1">
      <t>ワ</t>
    </rPh>
    <rPh sb="2" eb="3">
      <t>サカイ</t>
    </rPh>
    <rPh sb="4" eb="5">
      <t>メ</t>
    </rPh>
    <rPh sb="6" eb="7">
      <t>シルベ</t>
    </rPh>
    <phoneticPr fontId="2"/>
  </si>
  <si>
    <t>会社名</t>
    <rPh sb="0" eb="3">
      <t>カイシャメイ</t>
    </rPh>
    <phoneticPr fontId="2"/>
  </si>
  <si>
    <t>営業所名</t>
    <rPh sb="0" eb="3">
      <t>エイギョウショ</t>
    </rPh>
    <rPh sb="3" eb="4">
      <t>メイ</t>
    </rPh>
    <phoneticPr fontId="2"/>
  </si>
  <si>
    <t>目標の基にした期間</t>
    <rPh sb="0" eb="2">
      <t>モクヒョウ</t>
    </rPh>
    <rPh sb="3" eb="4">
      <t>モト</t>
    </rPh>
    <rPh sb="7" eb="9">
      <t>キカン</t>
    </rPh>
    <phoneticPr fontId="2"/>
  </si>
  <si>
    <t>年</t>
  </si>
  <si>
    <t>月</t>
  </si>
  <si>
    <t>月　</t>
    <phoneticPr fontId="2"/>
  </si>
  <si>
    <t>燃費目標</t>
    <rPh sb="0" eb="2">
      <t>ネンピ</t>
    </rPh>
    <rPh sb="2" eb="4">
      <t>モクヒョウ</t>
    </rPh>
    <phoneticPr fontId="2"/>
  </si>
  <si>
    <t>燃費の改善率</t>
    <rPh sb="0" eb="2">
      <t>ネンピ</t>
    </rPh>
    <rPh sb="3" eb="5">
      <t>カイゼン</t>
    </rPh>
    <rPh sb="5" eb="6">
      <t>リツ</t>
    </rPh>
    <phoneticPr fontId="2"/>
  </si>
  <si>
    <t>燃費目標</t>
    <rPh sb="0" eb="2">
      <t>ネ</t>
    </rPh>
    <rPh sb="2" eb="4">
      <t>モクヒョウ</t>
    </rPh>
    <phoneticPr fontId="2"/>
  </si>
  <si>
    <t>ディーゼル自動車</t>
    <phoneticPr fontId="2"/>
  </si>
  <si>
    <t>電気自動車</t>
    <phoneticPr fontId="2"/>
  </si>
  <si>
    <t>ガソリン</t>
    <phoneticPr fontId="2"/>
  </si>
  <si>
    <t>ガソリン自動車</t>
    <phoneticPr fontId="2"/>
  </si>
  <si>
    <t>ＬＰＧ自動車</t>
    <phoneticPr fontId="2"/>
  </si>
  <si>
    <t>自家用</t>
    <rPh sb="0" eb="2">
      <t>ジカ</t>
    </rPh>
    <rPh sb="2" eb="3">
      <t>ヨウ</t>
    </rPh>
    <phoneticPr fontId="2"/>
  </si>
  <si>
    <r>
      <t>km/Nm</t>
    </r>
    <r>
      <rPr>
        <vertAlign val="superscript"/>
        <sz val="8"/>
        <rFont val="ＭＳ Ｐゴシック"/>
        <family val="3"/>
        <charset val="128"/>
      </rPr>
      <t>3</t>
    </r>
    <phoneticPr fontId="2"/>
  </si>
  <si>
    <t>エネルギー種別</t>
    <rPh sb="5" eb="7">
      <t>シュベツ</t>
    </rPh>
    <phoneticPr fontId="2"/>
  </si>
  <si>
    <t>燃料使用量</t>
    <phoneticPr fontId="2"/>
  </si>
  <si>
    <t>二酸化炭素排出量</t>
    <phoneticPr fontId="2"/>
  </si>
  <si>
    <r>
      <t>kg-CO</t>
    </r>
    <r>
      <rPr>
        <vertAlign val="subscript"/>
        <sz val="6"/>
        <rFont val="ＭＳ Ｐゴシック"/>
        <family val="3"/>
        <charset val="128"/>
      </rPr>
      <t>2</t>
    </r>
    <phoneticPr fontId="2"/>
  </si>
  <si>
    <t>電力</t>
    <rPh sb="0" eb="2">
      <t>デンリョク</t>
    </rPh>
    <phoneticPr fontId="2"/>
  </si>
  <si>
    <t>軽油</t>
    <rPh sb="0" eb="2">
      <t>ケイユ</t>
    </rPh>
    <phoneticPr fontId="2"/>
  </si>
  <si>
    <t>C　　N　　G</t>
    <phoneticPr fontId="2"/>
  </si>
  <si>
    <t>水素</t>
    <rPh sb="0" eb="2">
      <t>スイソ</t>
    </rPh>
    <phoneticPr fontId="2"/>
  </si>
  <si>
    <t>kg</t>
    <phoneticPr fontId="2"/>
  </si>
  <si>
    <t xml:space="preserve"> 二酸化炭素総排出量</t>
    <phoneticPr fontId="2"/>
  </si>
  <si>
    <t>改善率（ ％ ）</t>
  </si>
  <si>
    <t>％ 改善</t>
    <phoneticPr fontId="2"/>
  </si>
  <si>
    <t>二酸化炭素総排出量の目標</t>
    <rPh sb="5" eb="6">
      <t>ソウ</t>
    </rPh>
    <phoneticPr fontId="2"/>
  </si>
  <si>
    <t>ディーゼル自動車</t>
    <rPh sb="5" eb="7">
      <t>ジドウ</t>
    </rPh>
    <rPh sb="7" eb="8">
      <t>シャ</t>
    </rPh>
    <phoneticPr fontId="2"/>
  </si>
  <si>
    <t xml:space="preserve"> （１）乗合（高速バスを除く）</t>
    <phoneticPr fontId="2"/>
  </si>
  <si>
    <t xml:space="preserve"> （２）貸切＋高速乗合バス</t>
    <phoneticPr fontId="2"/>
  </si>
  <si>
    <t>ハイブリッド自動車（軽油）</t>
    <phoneticPr fontId="2"/>
  </si>
  <si>
    <t>ハイブリッド自動車（ガソリン）</t>
    <phoneticPr fontId="2"/>
  </si>
  <si>
    <t>ディーゼル以外の自動車</t>
    <rPh sb="5" eb="7">
      <t>イガイ</t>
    </rPh>
    <rPh sb="8" eb="10">
      <t>ジドウ</t>
    </rPh>
    <rPh sb="10" eb="11">
      <t>シャ</t>
    </rPh>
    <phoneticPr fontId="2"/>
  </si>
  <si>
    <t>天然ガス自動車 （ＣＮＧ自動車）</t>
    <phoneticPr fontId="2"/>
  </si>
  <si>
    <t>ハイブリッド自動車（軽油）</t>
    <rPh sb="10" eb="12">
      <t>ケイユ</t>
    </rPh>
    <phoneticPr fontId="2"/>
  </si>
  <si>
    <t>km/kWh</t>
    <phoneticPr fontId="2"/>
  </si>
  <si>
    <t>L     P    G</t>
    <phoneticPr fontId="2"/>
  </si>
  <si>
    <t>km
/kg</t>
    <phoneticPr fontId="2"/>
  </si>
  <si>
    <t>km/kg</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</si>
  <si>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</si>
  <si>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</si>
  <si>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</si>
  <si>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rPh sb="26" eb="27">
      <t>オク</t>
    </rPh>
    <phoneticPr fontId="2"/>
  </si>
  <si>
    <t>大型（全長9m以上または定員50人以上）</t>
    <phoneticPr fontId="2"/>
  </si>
  <si>
    <t>中型（大型・小型にあてはまらないもの）</t>
    <phoneticPr fontId="2"/>
  </si>
  <si>
    <t>小型（全長7m以下でかつ定員29人以下）</t>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</si>
  <si>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</si>
  <si>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8" eb="10">
      <t>ハイシュツ</t>
    </rPh>
    <rPh sb="10" eb="11">
      <t>リョウ</t>
    </rPh>
    <rPh sb="12" eb="14">
      <t>モクヒョウ</t>
    </rPh>
    <rPh sb="15" eb="17">
      <t>セッテイ</t>
    </rPh>
    <rPh sb="21" eb="23">
      <t>バアイ</t>
    </rPh>
    <rPh sb="24" eb="26">
      <t>ニュウリョク</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</si>
  <si>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</si>
  <si>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　・エアコンの効きが悪くなってきた時には、直ちに点検・整備を実施している</t>
    <rPh sb="7" eb="8">
      <t>キ</t>
    </rPh>
    <rPh sb="10" eb="11">
      <t>ワル</t>
    </rPh>
    <rPh sb="17" eb="18">
      <t>トキ</t>
    </rPh>
    <rPh sb="21" eb="22">
      <t>タダ</t>
    </rPh>
    <rPh sb="24" eb="26">
      <t>テンケン</t>
    </rPh>
    <rPh sb="27" eb="29">
      <t>セイビ</t>
    </rPh>
    <rPh sb="30" eb="32">
      <t>ジッシ</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</si>
  <si>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</si>
  <si>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2"/>
  </si>
  <si>
    <t xml:space="preserve">  大阪府のディーゼル車等の流入車規制は令和4年4月1日付で廃止になりました。</t>
    <phoneticPr fontId="2"/>
  </si>
  <si>
    <t>平成6年規制適合以前
(KC,KA,KB,X,U,S)</t>
    <rPh sb="0" eb="2">
      <t>ヘイセイ</t>
    </rPh>
    <rPh sb="3" eb="4">
      <t>ネン</t>
    </rPh>
    <rPh sb="4" eb="6">
      <t>キセイ</t>
    </rPh>
    <rPh sb="6" eb="8">
      <t>テキゴウ</t>
    </rPh>
    <rPh sb="8" eb="10">
      <t>イゼン</t>
    </rPh>
    <phoneticPr fontId="2"/>
  </si>
  <si>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2"/>
  </si>
  <si>
    <t>平成10年規制適合車(KJ)</t>
    <rPh sb="0" eb="2">
      <t>ヘイセイ</t>
    </rPh>
    <rPh sb="4" eb="5">
      <t>ネン</t>
    </rPh>
    <rPh sb="5" eb="7">
      <t>キセイ</t>
    </rPh>
    <rPh sb="7" eb="10">
      <t>テキゴウシャ</t>
    </rPh>
    <phoneticPr fontId="2"/>
  </si>
  <si>
    <t>平成14年規制適合車（KP)</t>
    <rPh sb="0" eb="2">
      <t>ヘイセイ</t>
    </rPh>
    <rPh sb="4" eb="5">
      <t>ネン</t>
    </rPh>
    <rPh sb="5" eb="7">
      <t>キセイ</t>
    </rPh>
    <rPh sb="7" eb="10">
      <t>テキゴウシャ</t>
    </rPh>
    <phoneticPr fontId="2"/>
  </si>
  <si>
    <t>平成21,22年規制適合車
(SKG,LKG,SDG,LDG,QDG,QDF,LDG,他)</t>
    <rPh sb="0" eb="2">
      <t>ヘイセイ</t>
    </rPh>
    <rPh sb="7" eb="8">
      <t>ネン</t>
    </rPh>
    <rPh sb="8" eb="10">
      <t>キセイ</t>
    </rPh>
    <rPh sb="10" eb="12">
      <t>テキゴウ</t>
    </rPh>
    <rPh sb="12" eb="13">
      <t>シャ</t>
    </rPh>
    <phoneticPr fontId="2"/>
  </si>
  <si>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2"/>
  </si>
  <si>
    <t>※1</t>
    <phoneticPr fontId="2"/>
  </si>
  <si>
    <t xml:space="preserve">　ディーゼルハイブリッド車は除いています。 </t>
    <phoneticPr fontId="2"/>
  </si>
  <si>
    <t>　　⑪⑫⑭⑯⑰がNox・PM法非適合車(規制対象車)です。ただし、型式によってはNox・PM法適合車（規制対象外）があります。</t>
    <rPh sb="33" eb="35">
      <t>カタシキ</t>
    </rPh>
    <phoneticPr fontId="2"/>
  </si>
  <si>
    <t>　　⓪「型式不明」は、自動車検査証の「型式」欄に「不明」と記載されているものです。</t>
    <phoneticPr fontId="2"/>
  </si>
  <si>
    <t>※2</t>
    <phoneticPr fontId="2"/>
  </si>
  <si>
    <t>　東京都、埼玉県、千葉県、神奈川県のディーゼル車規制は、ディーゼル車から排出されるPM（粒子状物質）に対するもので、1都3県全域</t>
    <phoneticPr fontId="2"/>
  </si>
  <si>
    <t>　（東京都の島しょ部を除く）を運行する車両に制限を加えています。</t>
    <phoneticPr fontId="2"/>
  </si>
  <si>
    <t>※3</t>
    <phoneticPr fontId="2"/>
  </si>
  <si>
    <t>　兵庫県のディーゼル車等の運行規制は、ディーゼル車等から排出されるNox（窒素酸化物）とPM（粒子状物質）に対するもので、兵庫県の</t>
    <phoneticPr fontId="2"/>
  </si>
  <si>
    <t>　指定地域を運行する車両総重量8ｔ以上の車両に制限を加えています。</t>
    <phoneticPr fontId="2"/>
  </si>
  <si>
    <t>※4</t>
    <phoneticPr fontId="2"/>
  </si>
  <si>
    <t>　富山県条例では、路線バス及び貸切バスが特定地域を運行する際に制限を加えています。</t>
    <phoneticPr fontId="2"/>
  </si>
  <si>
    <t xml:space="preserve">※ </t>
    <phoneticPr fontId="2"/>
  </si>
  <si>
    <t>　低公害車は、窒素酸化物（NOx）や粒子状物質（PM）等の大気汚染物質の排出が少ない、または全く排出しない、</t>
    <phoneticPr fontId="2"/>
  </si>
  <si>
    <t>　燃費性能が優れているなどの環境性能に優れた自動車として認められたもの。</t>
    <rPh sb="28" eb="29">
      <t>ミト</t>
    </rPh>
    <phoneticPr fontId="2"/>
  </si>
  <si>
    <t>　「エネルギーの使用の合理化に関する法律」に基づく燃費基準達成車および低排出ガス認定車。</t>
    <phoneticPr fontId="2"/>
  </si>
  <si>
    <t>　地方公共団体で定める低公害車。新短期規制適合車、超低PM車、新長期規制適合車、ポスト新長期規制適合車は、九都県市指定低公害車</t>
    <phoneticPr fontId="2"/>
  </si>
  <si>
    <t>　国の低排出ガス認定車、および九都県市指定低公害車、近畿八府県市指定低排出ガス車、山梨県指定低公害車、札幌市指定低公害車等の</t>
    <phoneticPr fontId="2"/>
  </si>
  <si>
    <t>　など地方自治体で定める低公害車に指定されているため国の低排出ガス認定を受けていない車両であっても、低排出ガス認定車とする。</t>
    <phoneticPr fontId="2"/>
  </si>
  <si>
    <t>　水素関連の二酸化炭素排出係数は初期値「0」としていますが、ライフサイクルでの係数が判明している場合はその係数で算定してください。</t>
    <phoneticPr fontId="2"/>
  </si>
  <si>
    <t>　計算式　：　二酸化炭素排出量 ＝ 期間燃料使用量 × 二酸化炭素排出係数</t>
    <phoneticPr fontId="2"/>
  </si>
  <si>
    <t>　環境省「地球温暖化対策事業効果算定ガイドブック令和7年3月改訂版」による。</t>
    <phoneticPr fontId="2"/>
  </si>
  <si>
    <t>エア・クリーナーの目づまりがないかどうかを確かめる</t>
    <rPh sb="21" eb="22">
      <t>タシ</t>
    </rPh>
    <phoneticPr fontId="2"/>
  </si>
  <si>
    <t>目標の取組期間</t>
    <rPh sb="0" eb="2">
      <t>モクヒョウ</t>
    </rPh>
    <rPh sb="3" eb="5">
      <t>トリクミ</t>
    </rPh>
    <rPh sb="5" eb="7">
      <t>キカン</t>
    </rPh>
    <phoneticPr fontId="2"/>
  </si>
  <si>
    <t>大型</t>
    <rPh sb="0" eb="2">
      <t>オオガタ</t>
    </rPh>
    <phoneticPr fontId="2"/>
  </si>
  <si>
    <t>（全長9m以上または定員50人以上）</t>
    <phoneticPr fontId="2"/>
  </si>
  <si>
    <t>中型</t>
    <rPh sb="0" eb="2">
      <t>チュウガタ</t>
    </rPh>
    <phoneticPr fontId="2"/>
  </si>
  <si>
    <t>（大型・小型にあてはまらないもの）</t>
    <phoneticPr fontId="2"/>
  </si>
  <si>
    <t>小型</t>
    <rPh sb="0" eb="2">
      <t>コガタ</t>
    </rPh>
    <phoneticPr fontId="2"/>
  </si>
  <si>
    <t>（全長7m以下でかつ定員29人以下）</t>
    <phoneticPr fontId="2"/>
  </si>
  <si>
    <r>
      <t>kg-
CO</t>
    </r>
    <r>
      <rPr>
        <vertAlign val="subscript"/>
        <sz val="6.5"/>
        <rFont val="ＭＳ Ｐゴシック"/>
        <family val="3"/>
        <charset val="128"/>
      </rPr>
      <t>2</t>
    </r>
    <phoneticPr fontId="2"/>
  </si>
  <si>
    <r>
      <t>kg-
CO</t>
    </r>
    <r>
      <rPr>
        <vertAlign val="subscript"/>
        <sz val="7"/>
        <rFont val="ＭＳ Ｐゴシック"/>
        <family val="3"/>
        <charset val="128"/>
      </rPr>
      <t>2</t>
    </r>
    <phoneticPr fontId="2"/>
  </si>
  <si>
    <r>
      <t>二酸化炭素
排出係数</t>
    </r>
    <r>
      <rPr>
        <vertAlign val="superscript"/>
        <sz val="6"/>
        <rFont val="ＭＳ Ｐゴシック"/>
        <family val="3"/>
        <charset val="128"/>
      </rPr>
      <t>※1</t>
    </r>
    <rPh sb="0" eb="3">
      <t>ニサンカ</t>
    </rPh>
    <rPh sb="3" eb="5">
      <t>タンソ</t>
    </rPh>
    <rPh sb="6" eb="8">
      <t>ハイシュツ</t>
    </rPh>
    <rPh sb="8" eb="10">
      <t>ケイスウ</t>
    </rPh>
    <phoneticPr fontId="2"/>
  </si>
  <si>
    <r>
      <t>二酸化炭素
排出量</t>
    </r>
    <r>
      <rPr>
        <vertAlign val="superscript"/>
        <sz val="9"/>
        <rFont val="ＭＳ Ｐゴシック"/>
        <family val="3"/>
        <charset val="128"/>
      </rPr>
      <t>※2</t>
    </r>
    <rPh sb="0" eb="3">
      <t>ニサンカ</t>
    </rPh>
    <rPh sb="3" eb="5">
      <t>タンソ</t>
    </rPh>
    <rPh sb="6" eb="8">
      <t>ハイシュツ</t>
    </rPh>
    <rPh sb="8" eb="9">
      <t>リョウ</t>
    </rPh>
    <phoneticPr fontId="2"/>
  </si>
  <si>
    <r>
      <t>-CO</t>
    </r>
    <r>
      <rPr>
        <vertAlign val="subscript"/>
        <sz val="8"/>
        <rFont val="ＭＳ Ｐゴシック"/>
        <family val="3"/>
        <charset val="128"/>
      </rPr>
      <t>2</t>
    </r>
    <r>
      <rPr>
        <sz val="8"/>
        <rFont val="ＭＳ Ｐゴシック"/>
        <family val="3"/>
        <charset val="128"/>
      </rPr>
      <t>/kg</t>
    </r>
    <phoneticPr fontId="2"/>
  </si>
  <si>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</si>
  <si>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改善率（ ％ ）</t>
    </r>
    <r>
      <rPr>
        <vertAlign val="superscript"/>
        <sz val="9"/>
        <rFont val="ＭＳ Ｐゴシック"/>
        <family val="3"/>
        <charset val="128"/>
      </rPr>
      <t>※</t>
    </r>
    <rPh sb="0" eb="2">
      <t>カイゼン</t>
    </rPh>
    <rPh sb="2" eb="3">
      <t>リツ</t>
    </rPh>
    <phoneticPr fontId="2"/>
  </si>
  <si>
    <r>
      <t>東京都、埼玉県
条例</t>
    </r>
    <r>
      <rPr>
        <vertAlign val="superscript"/>
        <sz val="8"/>
        <rFont val="ＭＳ Ｐゴシック"/>
        <family val="3"/>
        <charset val="128"/>
      </rPr>
      <t>※2</t>
    </r>
    <r>
      <rPr>
        <sz val="8"/>
        <rFont val="ＭＳ Ｐゴシック"/>
        <family val="3"/>
        <charset val="128"/>
      </rPr>
      <t>地域内
を運行する場合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2"/>
  </si>
  <si>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
を運行する場合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2"/>
  </si>
  <si>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2"/>
  </si>
  <si>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</si>
  <si>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富山県条例</t>
    </r>
    <r>
      <rPr>
        <vertAlign val="superscript"/>
        <sz val="8"/>
        <rFont val="ＭＳ Ｐゴシック"/>
        <family val="3"/>
        <charset val="128"/>
      </rPr>
      <t>※4</t>
    </r>
    <r>
      <rPr>
        <sz val="8"/>
        <rFont val="ＭＳ Ｐゴシック"/>
        <family val="3"/>
        <charset val="128"/>
      </rPr>
      <t xml:space="preserve">
地域内を
運行する場合</t>
    </r>
    <rPh sb="8" eb="10">
      <t>チイキ</t>
    </rPh>
    <rPh sb="10" eb="11">
      <t>ナイ</t>
    </rPh>
    <rPh sb="13" eb="15">
      <t>ウンコウ</t>
    </rPh>
    <rPh sb="17" eb="19">
      <t>バアイ</t>
    </rPh>
    <phoneticPr fontId="2"/>
  </si>
  <si>
    <r>
      <t>（営業所がNOx・PM法対策地域内にある事業者のみ）</t>
    </r>
    <r>
      <rPr>
        <i/>
        <sz val="10"/>
        <rFont val="ＭＳ 明朝"/>
        <family val="1"/>
        <charset val="128"/>
      </rPr>
      <t xml:space="preserve">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2" eb="33">
      <t>ホウ</t>
    </rPh>
    <rPh sb="34" eb="35">
      <t>モト</t>
    </rPh>
    <rPh sb="38" eb="41">
      <t>コンネンド</t>
    </rPh>
    <rPh sb="42" eb="44">
      <t>キセイ</t>
    </rPh>
    <rPh sb="44" eb="46">
      <t>タイショウ</t>
    </rPh>
    <rPh sb="49" eb="51">
      <t>シャリョウ</t>
    </rPh>
    <rPh sb="52" eb="54">
      <t>ダイスウ</t>
    </rPh>
    <rPh sb="58" eb="60">
      <t>ハアク</t>
    </rPh>
    <phoneticPr fontId="2"/>
  </si>
  <si>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2"/>
  </si>
  <si>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2"/>
  </si>
  <si>
    <t>天然ガス自動車（ＣＮＧ自動車）</t>
    <phoneticPr fontId="2"/>
  </si>
  <si>
    <t>二酸化炭素排出係数</t>
    <rPh sb="0" eb="9">
      <t>ニサンカタンソハイシュツケイスウ</t>
    </rPh>
    <phoneticPr fontId="2"/>
  </si>
  <si>
    <t>CNG</t>
    <phoneticPr fontId="2"/>
  </si>
  <si>
    <t>電気</t>
    <rPh sb="0" eb="2">
      <t>デンキ</t>
    </rPh>
    <phoneticPr fontId="2"/>
  </si>
  <si>
    <t>LPG</t>
    <phoneticPr fontId="2"/>
  </si>
  <si>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2"/>
  </si>
  <si>
    <r>
      <t xml:space="preserve">　　　　　 </t>
    </r>
    <r>
      <rPr>
        <b/>
        <sz val="10"/>
        <rFont val="ＭＳ Ｐ明朝"/>
        <family val="1"/>
        <charset val="128"/>
      </rPr>
      <t>型式の車両について記入して下さい。</t>
    </r>
    <rPh sb="9" eb="11">
      <t>シャリョウ</t>
    </rPh>
    <rPh sb="15" eb="17">
      <t>キニュウ</t>
    </rPh>
    <rPh sb="19" eb="20">
      <t>クダ</t>
    </rPh>
    <phoneticPr fontId="2"/>
  </si>
  <si>
    <t>整備員に対して、環境保全への観点からの点検・整備に関する事項について、５項目以上の</t>
    <phoneticPr fontId="2"/>
  </si>
  <si>
    <t>教育・指導を行っている[レベル１]＜認証項目＞</t>
    <phoneticPr fontId="2"/>
  </si>
  <si>
    <t>ディーゼル車等の運行規制に関する条例の定める地域を運行する車両がある場合は、</t>
    <phoneticPr fontId="2"/>
  </si>
  <si>
    <t>導入計画に基づいて、低公害車等の導入目標を達成している　［レベル３］</t>
    <phoneticPr fontId="2"/>
  </si>
  <si>
    <t>低公害車等を導入している［レベル１］＜認証項目＞</t>
    <phoneticPr fontId="2"/>
  </si>
  <si>
    <t>低公害車等の導入について計画を策定し、目標達成に向けて導入に取り組んでいる</t>
    <phoneticPr fontId="2"/>
  </si>
  <si>
    <t>［レベル２］＜認証項目＞</t>
    <phoneticPr fontId="2"/>
  </si>
  <si>
    <t>エコドライブを推進するための装置を導入するための計画を作り、計画に沿って実施している［レベル２］</t>
    <phoneticPr fontId="2"/>
  </si>
  <si>
    <t>エンジン回転数警告装置等
のエコドライブ推進補助装置</t>
    <phoneticPr fontId="2"/>
  </si>
  <si>
    <t>ドライバーに対して、エコドライブに関する基礎的な知識について、５項目以上の教育・指導を</t>
    <phoneticPr fontId="2"/>
  </si>
  <si>
    <t>行っている ［レベル１］＜認証項目＞</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</si>
  <si>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</si>
  <si>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</si>
  <si>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</si>
  <si>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</si>
  <si>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</si>
  <si>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保有しているディーゼル車が何年規制に適合しているかについて把握している</t>
    <rPh sb="0" eb="2">
      <t>ホユウ</t>
    </rPh>
    <rPh sb="11" eb="12">
      <t>シャ</t>
    </rPh>
    <rPh sb="13" eb="15">
      <t>ナンネン</t>
    </rPh>
    <rPh sb="15" eb="17">
      <t>キセイ</t>
    </rPh>
    <rPh sb="18" eb="20">
      <t>テキゴウ</t>
    </rPh>
    <rPh sb="29" eb="31">
      <t>ハアク</t>
    </rPh>
    <phoneticPr fontId="2"/>
  </si>
  <si>
    <t>下記の箇所に対しては、走行距離または使用期間について独自の基準を設定し、
実施している</t>
    <rPh sb="0" eb="2">
      <t>カキ</t>
    </rPh>
    <rPh sb="3" eb="5">
      <t>カショ</t>
    </rPh>
    <rPh sb="6" eb="7">
      <t>タイ</t>
    </rPh>
    <rPh sb="11" eb="13">
      <t>ソウコウ</t>
    </rPh>
    <rPh sb="13" eb="15">
      <t>キョリ</t>
    </rPh>
    <rPh sb="18" eb="20">
      <t>シヨウ</t>
    </rPh>
    <rPh sb="20" eb="22">
      <t>キカン</t>
    </rPh>
    <rPh sb="26" eb="28">
      <t>ドクジ</t>
    </rPh>
    <rPh sb="29" eb="31">
      <t>キジュン</t>
    </rPh>
    <rPh sb="32" eb="34">
      <t>セッテイ</t>
    </rPh>
    <rPh sb="37" eb="39">
      <t>ジッシ</t>
    </rPh>
    <phoneticPr fontId="2"/>
  </si>
  <si>
    <t>　・トランスミッションオイルの漏れの点検は、走行距離または使用期間について
    独自の基準を設定し、実施している</t>
    <rPh sb="15" eb="16">
      <t>モ</t>
    </rPh>
    <rPh sb="18" eb="20">
      <t>テンケン</t>
    </rPh>
    <rPh sb="22" eb="24">
      <t>ソウコウ</t>
    </rPh>
    <rPh sb="24" eb="26">
      <t>キョリ</t>
    </rPh>
    <rPh sb="29" eb="31">
      <t>シヨウ</t>
    </rPh>
    <rPh sb="31" eb="33">
      <t>キカン</t>
    </rPh>
    <rPh sb="45" eb="47">
      <t>キジュン</t>
    </rPh>
    <phoneticPr fontId="2"/>
  </si>
  <si>
    <t>　・デファレンシャルオイルの漏れの点検は、走行距離または使用期間について
    独自の基準を設定し、実施している</t>
    <rPh sb="14" eb="15">
      <t>モ</t>
    </rPh>
    <rPh sb="17" eb="19">
      <t>テンケン</t>
    </rPh>
    <rPh sb="21" eb="23">
      <t>ソウコウ</t>
    </rPh>
    <rPh sb="23" eb="25">
      <t>キョリ</t>
    </rPh>
    <rPh sb="28" eb="30">
      <t>シヨウ</t>
    </rPh>
    <rPh sb="30" eb="32">
      <t>キカン</t>
    </rPh>
    <rPh sb="44" eb="46">
      <t>キジュン</t>
    </rPh>
    <phoneticPr fontId="2"/>
  </si>
  <si>
    <t>５．廃棄物の適正処理およびリサイクルの推進</t>
    <rPh sb="2" eb="5">
      <t>ハイキブツ</t>
    </rPh>
    <rPh sb="6" eb="8">
      <t>テキセイ</t>
    </rPh>
    <rPh sb="8" eb="10">
      <t>ショリ</t>
    </rPh>
    <rPh sb="19" eb="21">
      <t>スイシン</t>
    </rPh>
    <phoneticPr fontId="2"/>
  </si>
  <si>
    <t>廃棄物の発生抑制（発生量削減）、再使用（繰り返し利用）、リサイクル（再生利用＝再資源化）
及び適正処理の推進について従業員に対して指導を行っている</t>
    <rPh sb="45" eb="46">
      <t>オヨ</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</si>
  <si>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を、次の表に記入してください。</t>
    </r>
    <rPh sb="2" eb="3">
      <t>ヒョウ</t>
    </rPh>
    <rPh sb="6" eb="8">
      <t>ネンピ</t>
    </rPh>
    <rPh sb="8" eb="10">
      <t>モクヒョウ</t>
    </rPh>
    <rPh sb="17" eb="18">
      <t>モト</t>
    </rPh>
    <rPh sb="21" eb="23">
      <t>ネ</t>
    </rPh>
    <rPh sb="23" eb="25">
      <t>ジッセキ</t>
    </rPh>
    <rPh sb="26" eb="28">
      <t>ネンピ</t>
    </rPh>
    <rPh sb="28" eb="30">
      <t>ジッセキ</t>
    </rPh>
    <rPh sb="30" eb="32">
      <t>ハアク</t>
    </rPh>
    <rPh sb="32" eb="34">
      <t>キカン</t>
    </rPh>
    <rPh sb="36" eb="37">
      <t>ツギ</t>
    </rPh>
    <rPh sb="38" eb="39">
      <t>ヒョウ</t>
    </rPh>
    <rPh sb="40" eb="42">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</si>
  <si>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</si>
  <si>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</si>
  <si>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</si>
  <si>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phoneticPr fontId="2"/>
  </si>
  <si>
    <r>
      <t>燃費目標の取組</t>
    </r>
    <r>
      <rPr>
        <sz val="11"/>
        <rFont val="ＭＳ Ｐゴシック"/>
        <family val="3"/>
        <charset val="128"/>
      </rPr>
      <t>期間 （　</t>
    </r>
    <phoneticPr fontId="2"/>
  </si>
  <si>
    <t>→　教育・指導を行っているエコドライブへの取組内容について、下表のうち５項目以上に✓をつけてください。</t>
    <phoneticPr fontId="2"/>
  </si>
  <si>
    <t>アイドリングストップを心がける</t>
    <phoneticPr fontId="2"/>
  </si>
  <si>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2"/>
  </si>
  <si>
    <t>最新規制適合ディーゼル車の導入について計画を策定し、目標達成に向けて導入に取り組んでいる[レベル２]</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2"/>
  </si>
  <si>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2"/>
  </si>
  <si>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2"/>
  </si>
  <si>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2"/>
  </si>
  <si>
    <r>
      <t>平成14年規制適合車</t>
    </r>
    <r>
      <rPr>
        <sz val="9"/>
        <rFont val="ＭＳ Ｐゴシック"/>
        <family val="3"/>
        <charset val="128"/>
      </rPr>
      <t>（KP)</t>
    </r>
    <rPh sb="0" eb="2">
      <t>ヘイセイ</t>
    </rPh>
    <rPh sb="4" eb="5">
      <t>ネン</t>
    </rPh>
    <rPh sb="5" eb="7">
      <t>キセイ</t>
    </rPh>
    <rPh sb="7" eb="10">
      <t>テキゴウシャ</t>
    </rPh>
    <phoneticPr fontId="2"/>
  </si>
  <si>
    <r>
      <t>平成10年規制適合車</t>
    </r>
    <r>
      <rPr>
        <sz val="9"/>
        <rFont val="ＭＳ Ｐゴシック"/>
        <family val="3"/>
        <charset val="128"/>
      </rPr>
      <t>(KJ)</t>
    </r>
    <rPh sb="0" eb="2">
      <t>ヘイセイ</t>
    </rPh>
    <rPh sb="4" eb="5">
      <t>ネン</t>
    </rPh>
    <rPh sb="5" eb="7">
      <t>キセイ</t>
    </rPh>
    <rPh sb="7" eb="10">
      <t>テキゴウシャ</t>
    </rPh>
    <phoneticPr fontId="2"/>
  </si>
  <si>
    <t>　　平成28,30年規制適合車
　　 （2DG,2KG,2PG,2RG,2TG,2WG,3DF,他)</t>
    <rPh sb="2" eb="4">
      <t>ヘイセイ</t>
    </rPh>
    <rPh sb="9" eb="10">
      <t>ネン</t>
    </rPh>
    <rPh sb="10" eb="12">
      <t>キセイ</t>
    </rPh>
    <rPh sb="12" eb="15">
      <t>テキゴウシャ</t>
    </rPh>
    <phoneticPr fontId="2"/>
  </si>
  <si>
    <t>　→　教育・指導を行っている環境保全への観点からの点検・整備 に関する事項について、下表のうち</t>
    <rPh sb="0" eb="47">
      <t>カヒョウ</t>
    </rPh>
    <phoneticPr fontId="2"/>
  </si>
  <si>
    <t>　　 　５項目以上に✓をつけてください。</t>
    <phoneticPr fontId="2"/>
  </si>
  <si>
    <t>ディーゼルハイブリッド自動車</t>
    <rPh sb="11" eb="14">
      <t>ジドウシャ</t>
    </rPh>
    <phoneticPr fontId="2"/>
  </si>
  <si>
    <t>ガソリンハイブリッド自動車</t>
    <rPh sb="10" eb="13">
      <t>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</si>
</sst>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Red]\-#,###;"/>
    <numFmt numFmtId="178" formatCode="#,###.00;[Red]\-#,###.00;0.000"/>
    <numFmt numFmtId="179" formatCode="0.00_);[Red]\(0.00\)"/>
    <numFmt numFmtId="180" formatCode="0_ "/>
    <numFmt numFmtId="181" formatCode="#,##0.0_ "/>
    <numFmt numFmtId="182" formatCode="#"/>
    <numFmt numFmtId="183" formatCode="0.00000_ "/>
    <numFmt numFmtId="184" formatCode="#,##0_ "/>
    <numFmt numFmtId="185" formatCode="#,###"/>
    <numFmt numFmtId="186" formatCode="#,##0.00_);[Red]\(#,##0.00\)"/>
    <numFmt numFmtId="187" formatCode="#,##0.0_);[Red]\(#,##0.0\)"/>
    <numFmt numFmtId="188" formatCode="#,##0.00_ "/>
    <numFmt numFmtId="189" formatCode="###,###,###"/>
    <numFmt numFmtId="190" formatCode="0.00_ "/>
    <numFmt numFmtId="191" formatCode="0.000_ "/>
  </numFmts>
  <fonts count="10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i/>
      <sz val="10"/>
      <name val="ＭＳ ゴシック"/>
      <family val="3"/>
      <charset val="128"/>
    </font>
    <font>
      <sz val="9"/>
      <name val="ＭＳ 明朝"/>
      <family val="1"/>
      <charset val="128"/>
    </font>
    <font>
      <sz val="6"/>
      <name val="ＭＳ 明朝"/>
      <family val="1"/>
      <charset val="128"/>
    </font>
    <font>
      <sz val="12"/>
      <name val="ＭＳ ゴシック"/>
      <family val="3"/>
      <charset val="128"/>
    </font>
    <font>
      <b/>
      <sz val="12"/>
      <name val="ＭＳ 明朝"/>
      <family val="1"/>
      <charset val="128"/>
    </font>
    <font>
      <sz val="10"/>
      <name val="ＭＳ ゴシック"/>
      <family val="3"/>
      <charset val="128"/>
    </font>
    <font>
      <i/>
      <sz val="10"/>
      <name val="ＭＳ 明朝"/>
      <family val="1"/>
      <charset val="128"/>
    </font>
    <font>
      <i/>
      <sz val="14"/>
      <name val="ＭＳ Ｐゴシック"/>
      <family val="3"/>
      <charset val="128"/>
    </font>
    <font>
      <sz val="7"/>
      <name val="ＭＳ Ｐゴシック"/>
      <family val="3"/>
      <charset val="128"/>
    </font>
    <font>
      <sz val="8"/>
      <name val="ＭＳ Ｐゴシック"/>
      <family val="3"/>
      <charset val="128"/>
    </font>
    <font>
      <sz val="10.5"/>
      <name val="ＭＳ Ｐゴシック"/>
      <family val="3"/>
      <charset val="128"/>
    </font>
    <font>
      <b/>
      <i/>
      <u/>
      <sz val="11"/>
      <name val="ＭＳ Ｐゴシック"/>
      <family val="3"/>
      <charset val="128"/>
    </font>
    <font>
      <sz val="9"/>
      <name val="ＭＳ Ｐゴシック"/>
      <family val="3"/>
      <charset val="128"/>
    </font>
    <font>
      <sz val="10"/>
      <name val="ＭＳ Ｐゴシック"/>
      <family val="3"/>
      <charset val="128"/>
    </font>
    <font>
      <sz val="10.5"/>
      <name val="Century"/>
      <family val="1"/>
    </font>
    <font>
      <sz val="9"/>
      <name val="ＭＳ ゴシック"/>
      <family val="3"/>
      <charset val="128"/>
    </font>
    <font>
      <sz val="11"/>
      <name val="ＭＳ ゴシック"/>
      <family val="3"/>
      <charset val="128"/>
    </font>
    <font>
      <strike/>
      <sz val="11"/>
      <name val="ＭＳ Ｐゴシック"/>
      <family val="3"/>
      <charset val="128"/>
    </font>
    <font>
      <b/>
      <sz val="11"/>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26"/>
      <name val="ＭＳ ゴシック"/>
      <family val="3"/>
      <charset val="128"/>
    </font>
    <font>
      <sz val="11"/>
      <name val="ＭＳ Ｐゴシック"/>
      <family val="3"/>
      <charset val="128"/>
    </font>
    <font>
      <b/>
      <sz val="12"/>
      <name val="HG行書体"/>
      <family val="4"/>
      <charset val="128"/>
    </font>
    <font>
      <vertAlign val="superscript"/>
      <sz val="9"/>
      <name val="ＭＳ Ｐゴシック"/>
      <family val="3"/>
      <charset val="128"/>
    </font>
    <font>
      <sz val="11"/>
      <name val="ＭＳ Ｐ明朝"/>
      <family val="1"/>
      <charset val="128"/>
    </font>
    <font>
      <sz val="11"/>
      <name val="ＭＳ Ｐゴシック"/>
      <family val="3"/>
      <charset val="128"/>
    </font>
    <font>
      <i/>
      <u/>
      <sz val="11"/>
      <name val="ＭＳ Ｐ明朝"/>
      <family val="1"/>
      <charset val="128"/>
    </font>
    <font>
      <vertAlign val="superscript"/>
      <sz val="8"/>
      <name val="ＭＳ Ｐゴシック"/>
      <family val="3"/>
      <charset val="128"/>
    </font>
    <font>
      <i/>
      <sz val="11"/>
      <name val="AR P丸ゴシック体M"/>
      <family val="3"/>
      <charset val="128"/>
    </font>
    <font>
      <i/>
      <u/>
      <sz val="10.5"/>
      <name val="ＭＳ Ｐ明朝"/>
      <family val="1"/>
      <charset val="128"/>
    </font>
    <font>
      <sz val="10.5"/>
      <name val="ＭＳ Ｐ明朝"/>
      <family val="1"/>
      <charset val="128"/>
    </font>
    <font>
      <sz val="11"/>
      <name val="ＭＳ Ｐゴシック"/>
      <family val="3"/>
      <charset val="128"/>
    </font>
    <font>
      <vertAlign val="subscript"/>
      <sz val="8"/>
      <name val="ＭＳ Ｐゴシック"/>
      <family val="3"/>
      <charset val="128"/>
    </font>
    <font>
      <sz val="9"/>
      <name val="ＭＳ Ｐ明朝"/>
      <family val="1"/>
      <charset val="128"/>
    </font>
    <font>
      <i/>
      <sz val="11"/>
      <name val="AR丸ゴシック体M"/>
      <family val="3"/>
      <charset val="128"/>
    </font>
    <font>
      <i/>
      <sz val="11"/>
      <name val="ＭＳ Ｐゴシック"/>
      <family val="3"/>
      <charset val="128"/>
    </font>
    <font>
      <sz val="11"/>
      <name val="ＭＳ Ｐゴシック"/>
      <family val="3"/>
      <charset val="128"/>
    </font>
    <font>
      <sz val="11"/>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u val="double"/>
      <sz val="10"/>
      <name val="ＭＳ Ｐ明朝"/>
      <family val="1"/>
      <charset val="128"/>
    </font>
    <font>
      <sz val="18"/>
      <name val="ＭＳ Ｐゴシック"/>
      <family val="3"/>
      <charset val="128"/>
    </font>
    <font>
      <sz val="18"/>
      <name val="ＭＳ 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sz val="12"/>
      <name val="HG創英角ﾎﾟｯﾌﾟ体"/>
      <family val="3"/>
      <charset val="128"/>
    </font>
    <font>
      <vertAlign val="superscript"/>
      <sz val="11"/>
      <name val="ＭＳ Ｐゴシック"/>
      <family val="3"/>
      <charset val="128"/>
    </font>
    <font>
      <sz val="8"/>
      <name val="ＭＳ 明朝"/>
      <family val="1"/>
      <charset val="128"/>
    </font>
    <font>
      <sz val="12"/>
      <name val="Segoe UI Symbol"/>
      <family val="2"/>
    </font>
    <font>
      <b/>
      <sz val="12"/>
      <name val="Segoe UI Symbol"/>
      <family val="2"/>
    </font>
    <font>
      <b/>
      <i/>
      <sz val="11"/>
      <name val="ＭＳ ゴシック"/>
      <family val="3"/>
      <charset val="128"/>
    </font>
    <font>
      <b/>
      <sz val="10"/>
      <name val="ＭＳ Ｐ明朝"/>
      <family val="1"/>
      <charset val="128"/>
    </font>
    <font>
      <b/>
      <sz val="12"/>
      <name val="ＭＳ ゴシック"/>
      <family val="3"/>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sz val="10"/>
      <name val="ＭＳ 明朝"/>
      <family val="1"/>
      <charset val="128"/>
    </font>
    <font>
      <b/>
      <u/>
      <sz val="11"/>
      <name val="ＭＳ Ｐ明朝"/>
      <family val="1"/>
      <charset val="128"/>
    </font>
    <font>
      <b/>
      <sz val="9"/>
      <name val="ＭＳ Ｐゴシック"/>
      <family val="3"/>
      <charset val="128"/>
    </font>
    <font>
      <sz val="11"/>
      <name val="HG教科書体"/>
      <family val="1"/>
      <charset val="128"/>
    </font>
    <font>
      <sz val="12"/>
      <name val="HG教科書体"/>
      <family val="1"/>
      <charset val="128"/>
    </font>
    <font>
      <b/>
      <u/>
      <sz val="22"/>
      <name val="ＭＳ ゴシック"/>
      <family val="3"/>
      <charset val="128"/>
    </font>
    <font>
      <b/>
      <sz val="22"/>
      <name val="ＭＳ ゴシック"/>
      <family val="3"/>
      <charset val="128"/>
    </font>
    <font>
      <b/>
      <sz val="14"/>
      <name val="ＭＳ Ｐゴシック"/>
      <family val="3"/>
      <charset val="128"/>
    </font>
    <font>
      <sz val="12"/>
      <name val="ＭＳ Ｐゴシック"/>
      <family val="3"/>
      <charset val="128"/>
    </font>
    <font>
      <vertAlign val="subscript"/>
      <sz val="6"/>
      <name val="ＭＳ Ｐゴシック"/>
      <family val="3"/>
      <charset val="128"/>
    </font>
    <font>
      <b/>
      <u/>
      <sz val="12"/>
      <color indexed="10"/>
      <name val="HGP教科書体"/>
      <family val="1"/>
      <charset val="128"/>
    </font>
    <font>
      <sz val="6.5"/>
      <name val="ＭＳ Ｐゴシック"/>
      <family val="3"/>
      <charset val="128"/>
    </font>
    <font>
      <vertAlign val="subscript"/>
      <sz val="6.5"/>
      <name val="ＭＳ Ｐゴシック"/>
      <family val="3"/>
      <charset val="128"/>
    </font>
    <font>
      <vertAlign val="subscript"/>
      <sz val="7"/>
      <name val="ＭＳ Ｐゴシック"/>
      <family val="3"/>
      <charset val="128"/>
    </font>
    <font>
      <vertAlign val="superscript"/>
      <sz val="6"/>
      <name val="ＭＳ Ｐゴシック"/>
      <family val="3"/>
      <charset val="128"/>
    </font>
    <font>
      <vertAlign val="superscript"/>
      <sz val="10"/>
      <name val="ＭＳ Ｐゴシック"/>
      <family val="3"/>
      <charset val="128"/>
    </font>
    <font>
      <sz val="11"/>
      <name val="Meiryo UI"/>
      <family val="3"/>
      <charset val="128"/>
    </font>
    <font>
      <sz val="14"/>
      <color rgb="FFFF0000"/>
      <name val="ＭＳ 明朝"/>
      <family val="1"/>
      <charset val="128"/>
    </font>
    <font>
      <sz val="9.5"/>
      <color rgb="FFFF0000"/>
      <name val="ＭＳ Ｐ明朝"/>
      <family val="1"/>
      <charset val="128"/>
    </font>
    <font>
      <sz val="9"/>
      <color rgb="FFFF0000"/>
      <name val="ＭＳ Ｐ明朝"/>
      <family val="1"/>
      <charset val="128"/>
    </font>
    <font>
      <sz val="10"/>
      <color rgb="FFFF0000"/>
      <name val="ＭＳ Ｐ明朝"/>
      <family val="1"/>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6"/>
      <name val="ＭＳ Ｐゴシック"/>
      <family val="3"/>
      <charset val="128"/>
      <scheme val="major"/>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s>
  <borders count="129">
    <border>
      <left/>
      <right/>
      <top/>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style="hair">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double">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uble">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style="double">
        <color indexed="64"/>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85">
    <xf numFmtId="0" fontId="0" fillId="0" borderId="0" xfId="0">
      <alignment vertical="center"/>
    </xf>
    <xf numFmtId="0" fontId="22" fillId="0" borderId="0" xfId="0" applyFont="1" applyAlignment="1">
      <alignment horizontal="justify" vertical="center"/>
    </xf>
    <xf numFmtId="0" fontId="24" fillId="0" borderId="0" xfId="0" applyFont="1">
      <alignment vertical="center"/>
    </xf>
    <xf numFmtId="0" fontId="4" fillId="0" borderId="0" xfId="0" applyFont="1" applyAlignment="1">
      <alignment horizontal="left" vertical="center"/>
    </xf>
    <xf numFmtId="0" fontId="24" fillId="0" borderId="1" xfId="0" applyFont="1" applyBorder="1" applyAlignment="1">
      <alignment horizontal="center" vertical="center" wrapText="1"/>
    </xf>
    <xf numFmtId="0" fontId="3" fillId="0" borderId="0" xfId="10" applyFont="1">
      <alignment vertical="center"/>
    </xf>
    <xf numFmtId="0" fontId="13" fillId="0" borderId="0" xfId="10" applyFont="1" applyAlignment="1"/>
    <xf numFmtId="0" fontId="4" fillId="0" borderId="0" xfId="10" applyFont="1" applyAlignment="1"/>
    <xf numFmtId="0" fontId="4" fillId="0" borderId="0" xfId="10" applyFont="1" applyAlignment="1">
      <alignment horizontal="center"/>
    </xf>
    <xf numFmtId="0" fontId="3" fillId="0" borderId="0" xfId="10" applyFont="1" applyAlignment="1">
      <alignment wrapText="1"/>
    </xf>
    <xf numFmtId="0" fontId="3" fillId="0" borderId="0" xfId="10" applyFont="1" applyAlignment="1"/>
    <xf numFmtId="0" fontId="11" fillId="0" borderId="0" xfId="10" applyFont="1" applyAlignment="1"/>
    <xf numFmtId="0" fontId="6" fillId="0" borderId="0" xfId="10" applyFont="1" applyAlignment="1"/>
    <xf numFmtId="0" fontId="6" fillId="0" borderId="0" xfId="10" applyFont="1" applyAlignment="1">
      <alignment horizontal="center"/>
    </xf>
    <xf numFmtId="0" fontId="3" fillId="0" borderId="0" xfId="10" applyFont="1" applyAlignment="1">
      <alignment vertical="center" wrapText="1"/>
    </xf>
    <xf numFmtId="0" fontId="4" fillId="0" borderId="0" xfId="10" applyFont="1" applyAlignment="1">
      <alignment vertical="top"/>
    </xf>
    <xf numFmtId="0" fontId="12" fillId="0" borderId="0" xfId="10" applyFont="1" applyAlignment="1">
      <alignment horizontal="center" vertical="center"/>
    </xf>
    <xf numFmtId="0" fontId="3" fillId="0" borderId="0" xfId="16" applyFont="1">
      <alignment vertical="center"/>
    </xf>
    <xf numFmtId="0" fontId="7" fillId="0" borderId="0" xfId="10" applyFont="1" applyAlignment="1">
      <alignment vertical="center" wrapText="1"/>
    </xf>
    <xf numFmtId="0" fontId="12" fillId="0" borderId="0" xfId="10" applyFont="1" applyAlignment="1">
      <alignment horizontal="center" vertical="top"/>
    </xf>
    <xf numFmtId="0" fontId="4" fillId="0" borderId="0" xfId="10" applyFont="1" applyAlignment="1">
      <alignment horizontal="center" vertical="top"/>
    </xf>
    <xf numFmtId="0" fontId="6" fillId="0" borderId="0" xfId="18" applyFont="1" applyAlignment="1"/>
    <xf numFmtId="0" fontId="3" fillId="0" borderId="0" xfId="18" applyFont="1" applyAlignment="1">
      <alignment vertical="center" wrapText="1"/>
    </xf>
    <xf numFmtId="0" fontId="3" fillId="0" borderId="0" xfId="18" applyFont="1">
      <alignment vertical="center"/>
    </xf>
    <xf numFmtId="0" fontId="15" fillId="0" borderId="0" xfId="7" applyFont="1" applyAlignment="1">
      <alignment vertical="center"/>
    </xf>
    <xf numFmtId="0" fontId="1" fillId="0" borderId="0" xfId="9"/>
    <xf numFmtId="0" fontId="34" fillId="0" borderId="0" xfId="9" applyFont="1" applyAlignment="1">
      <alignment horizontal="center" vertical="center"/>
    </xf>
    <xf numFmtId="0" fontId="33" fillId="0" borderId="0" xfId="9" applyFont="1" applyAlignment="1">
      <alignment vertical="center"/>
    </xf>
    <xf numFmtId="0" fontId="27" fillId="0" borderId="0" xfId="9" applyFont="1" applyAlignment="1">
      <alignment vertical="center"/>
    </xf>
    <xf numFmtId="0" fontId="35" fillId="0" borderId="0" xfId="9" applyFont="1" applyAlignment="1">
      <alignment vertical="center"/>
    </xf>
    <xf numFmtId="0" fontId="28" fillId="0" borderId="0" xfId="9" applyFont="1" applyAlignment="1">
      <alignment vertical="center"/>
    </xf>
    <xf numFmtId="0" fontId="33" fillId="0" borderId="0" xfId="9" quotePrefix="1" applyFont="1" applyAlignment="1">
      <alignment horizontal="right" vertical="center"/>
    </xf>
    <xf numFmtId="0" fontId="1" fillId="0" borderId="0" xfId="0" applyFont="1">
      <alignment vertical="center"/>
    </xf>
    <xf numFmtId="0" fontId="41" fillId="0" borderId="0" xfId="7" applyFont="1" applyAlignment="1">
      <alignment vertical="center"/>
    </xf>
    <xf numFmtId="0" fontId="41" fillId="0" borderId="0" xfId="0" applyFont="1">
      <alignment vertical="center"/>
    </xf>
    <xf numFmtId="0" fontId="47" fillId="0" borderId="0" xfId="0" applyFont="1">
      <alignment vertical="center"/>
    </xf>
    <xf numFmtId="0" fontId="15" fillId="0" borderId="0" xfId="12" applyFont="1" applyAlignment="1">
      <alignment vertical="center"/>
    </xf>
    <xf numFmtId="0" fontId="38" fillId="0" borderId="0" xfId="12" applyFont="1" applyAlignment="1">
      <alignment vertical="center"/>
    </xf>
    <xf numFmtId="0" fontId="16" fillId="0" borderId="0" xfId="12" applyFont="1" applyAlignment="1">
      <alignment vertical="center"/>
    </xf>
    <xf numFmtId="0" fontId="17" fillId="0" borderId="0" xfId="12" applyFont="1" applyAlignment="1">
      <alignment vertical="center"/>
    </xf>
    <xf numFmtId="0" fontId="18" fillId="0" borderId="0" xfId="12" applyFont="1" applyAlignment="1">
      <alignment vertical="center"/>
    </xf>
    <xf numFmtId="0" fontId="26" fillId="0" borderId="0" xfId="12" applyFont="1"/>
    <xf numFmtId="0" fontId="41" fillId="0" borderId="0" xfId="12" applyFont="1" applyAlignment="1">
      <alignment vertical="center"/>
    </xf>
    <xf numFmtId="0" fontId="16" fillId="0" borderId="0" xfId="12" applyFont="1"/>
    <xf numFmtId="0" fontId="20" fillId="0" borderId="2" xfId="12" applyFont="1" applyBorder="1" applyAlignment="1">
      <alignment horizontal="center" vertical="center" wrapText="1"/>
    </xf>
    <xf numFmtId="0" fontId="17" fillId="0" borderId="3" xfId="12" applyFont="1" applyBorder="1" applyAlignment="1">
      <alignment horizontal="center" vertical="center"/>
    </xf>
    <xf numFmtId="0" fontId="20" fillId="0" borderId="4" xfId="14" applyFont="1" applyBorder="1" applyAlignment="1">
      <alignment vertical="center"/>
    </xf>
    <xf numFmtId="0" fontId="15" fillId="0" borderId="0" xfId="0" applyFont="1">
      <alignment vertical="center"/>
    </xf>
    <xf numFmtId="0" fontId="20" fillId="0" borderId="0" xfId="0" applyFont="1">
      <alignment vertical="center"/>
    </xf>
    <xf numFmtId="0" fontId="17" fillId="0" borderId="5" xfId="0" applyFont="1" applyBorder="1">
      <alignment vertical="center"/>
    </xf>
    <xf numFmtId="0" fontId="20" fillId="0" borderId="6"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 xfId="0" applyFont="1" applyBorder="1">
      <alignment vertical="center"/>
    </xf>
    <xf numFmtId="0" fontId="20" fillId="0" borderId="5" xfId="0" applyFont="1" applyBorder="1" applyAlignment="1">
      <alignment vertical="center" wrapText="1"/>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pplyAlignment="1">
      <alignment vertical="center" wrapText="1"/>
    </xf>
    <xf numFmtId="0" fontId="16" fillId="0" borderId="13" xfId="0" applyFont="1" applyBorder="1" applyAlignment="1">
      <alignment vertical="center" wrapText="1"/>
    </xf>
    <xf numFmtId="0" fontId="20" fillId="0" borderId="14" xfId="0" applyFont="1" applyBorder="1">
      <alignment vertical="center"/>
    </xf>
    <xf numFmtId="0" fontId="16" fillId="0" borderId="15" xfId="0" applyFont="1" applyBorder="1" applyAlignment="1">
      <alignment vertical="center" wrapText="1"/>
    </xf>
    <xf numFmtId="0" fontId="20" fillId="0" borderId="16" xfId="0" applyFont="1" applyBorder="1">
      <alignment vertical="center"/>
    </xf>
    <xf numFmtId="0" fontId="20" fillId="0" borderId="17" xfId="0" applyFont="1" applyBorder="1">
      <alignment vertical="center"/>
    </xf>
    <xf numFmtId="0" fontId="38" fillId="0" borderId="0" xfId="7" applyFont="1" applyAlignment="1">
      <alignment vertical="center"/>
    </xf>
    <xf numFmtId="0" fontId="42" fillId="0" borderId="0" xfId="7" applyFont="1" applyAlignment="1">
      <alignment vertical="center"/>
    </xf>
    <xf numFmtId="0" fontId="42" fillId="0" borderId="18" xfId="7" applyFont="1" applyBorder="1" applyAlignment="1">
      <alignment horizontal="center" vertical="center"/>
    </xf>
    <xf numFmtId="0" fontId="42" fillId="0" borderId="19" xfId="7" applyFont="1" applyBorder="1" applyAlignment="1">
      <alignment vertical="center"/>
    </xf>
    <xf numFmtId="0" fontId="38" fillId="0" borderId="20" xfId="7" applyFont="1" applyBorder="1" applyAlignment="1">
      <alignment horizontal="left" vertical="center"/>
    </xf>
    <xf numFmtId="0" fontId="53" fillId="0" borderId="0" xfId="7" applyFont="1" applyAlignment="1">
      <alignment vertical="center"/>
    </xf>
    <xf numFmtId="0" fontId="53" fillId="0" borderId="14" xfId="7" applyFont="1" applyBorder="1" applyAlignment="1">
      <alignment vertical="center"/>
    </xf>
    <xf numFmtId="0" fontId="38" fillId="0" borderId="11" xfId="7" applyFont="1" applyBorder="1" applyAlignment="1">
      <alignment horizontal="left" vertical="center"/>
    </xf>
    <xf numFmtId="0" fontId="53" fillId="0" borderId="10" xfId="7" applyFont="1" applyBorder="1" applyAlignment="1">
      <alignment vertical="center"/>
    </xf>
    <xf numFmtId="0" fontId="42" fillId="0" borderId="0" xfId="12" applyFont="1" applyAlignment="1">
      <alignment vertical="center"/>
    </xf>
    <xf numFmtId="0" fontId="38" fillId="0" borderId="0" xfId="0" applyFont="1">
      <alignment vertical="center"/>
    </xf>
    <xf numFmtId="0" fontId="48" fillId="0" borderId="0" xfId="0" applyFont="1">
      <alignment vertical="center"/>
    </xf>
    <xf numFmtId="0" fontId="42" fillId="0" borderId="0" xfId="0" applyFont="1">
      <alignment vertical="center"/>
    </xf>
    <xf numFmtId="0" fontId="54" fillId="0" borderId="0" xfId="0" applyFont="1">
      <alignment vertical="center"/>
    </xf>
    <xf numFmtId="0" fontId="1" fillId="0" borderId="6" xfId="0" applyFont="1" applyBorder="1">
      <alignment vertical="center"/>
    </xf>
    <xf numFmtId="0" fontId="0" fillId="0" borderId="21" xfId="0" applyBorder="1">
      <alignment vertical="center"/>
    </xf>
    <xf numFmtId="0" fontId="20" fillId="0" borderId="7" xfId="0" applyFont="1" applyBorder="1" applyAlignment="1">
      <alignment horizontal="left" vertical="center"/>
    </xf>
    <xf numFmtId="0" fontId="57" fillId="0" borderId="0" xfId="0" applyFont="1">
      <alignment vertical="center"/>
    </xf>
    <xf numFmtId="0" fontId="57" fillId="0" borderId="0" xfId="0" applyFont="1" applyAlignment="1">
      <alignment horizontal="left" vertical="top"/>
    </xf>
    <xf numFmtId="0" fontId="55" fillId="0" borderId="0" xfId="0" applyFont="1">
      <alignment vertical="center"/>
    </xf>
    <xf numFmtId="0" fontId="24" fillId="0" borderId="22" xfId="0" applyFont="1" applyBorder="1" applyAlignment="1">
      <alignment horizontal="center" vertical="center" wrapText="1"/>
    </xf>
    <xf numFmtId="0" fontId="24" fillId="0" borderId="12" xfId="0" applyFont="1" applyBorder="1" applyAlignment="1">
      <alignment horizontal="left" vertical="center"/>
    </xf>
    <xf numFmtId="0" fontId="0" fillId="0" borderId="12" xfId="0" applyBorder="1">
      <alignment vertical="center"/>
    </xf>
    <xf numFmtId="0" fontId="0" fillId="0" borderId="5" xfId="0" applyBorder="1">
      <alignment vertical="center"/>
    </xf>
    <xf numFmtId="0" fontId="54" fillId="0" borderId="14" xfId="0" applyFont="1" applyBorder="1">
      <alignment vertical="center"/>
    </xf>
    <xf numFmtId="0" fontId="24" fillId="0" borderId="11" xfId="0" applyFont="1" applyBorder="1" applyAlignment="1">
      <alignment horizontal="left" vertical="center"/>
    </xf>
    <xf numFmtId="0" fontId="24" fillId="0" borderId="6" xfId="0" applyFont="1" applyBorder="1" applyAlignment="1">
      <alignment horizontal="left" vertical="center"/>
    </xf>
    <xf numFmtId="0" fontId="54" fillId="0" borderId="23" xfId="0" applyFont="1" applyBorder="1">
      <alignment vertical="center"/>
    </xf>
    <xf numFmtId="0" fontId="24" fillId="0" borderId="24" xfId="0" applyFont="1" applyBorder="1" applyAlignment="1">
      <alignment horizontal="left" vertical="center"/>
    </xf>
    <xf numFmtId="0" fontId="24" fillId="0" borderId="7" xfId="0" applyFont="1" applyBorder="1" applyAlignment="1">
      <alignment horizontal="left" vertical="center"/>
    </xf>
    <xf numFmtId="0" fontId="1" fillId="0" borderId="0" xfId="12" applyAlignment="1">
      <alignment vertical="center"/>
    </xf>
    <xf numFmtId="0" fontId="1" fillId="0" borderId="0" xfId="12" applyAlignment="1">
      <alignment horizontal="center" vertical="center"/>
    </xf>
    <xf numFmtId="0" fontId="1" fillId="0" borderId="0" xfId="12"/>
    <xf numFmtId="0" fontId="1" fillId="0" borderId="0" xfId="12" applyAlignment="1">
      <alignment horizontal="center"/>
    </xf>
    <xf numFmtId="0" fontId="55" fillId="0" borderId="0" xfId="6" applyFont="1" applyAlignment="1">
      <alignment vertical="center"/>
    </xf>
    <xf numFmtId="0" fontId="1" fillId="0" borderId="22" xfId="12" applyBorder="1"/>
    <xf numFmtId="0" fontId="17" fillId="0" borderId="8" xfId="12" applyFont="1" applyBorder="1" applyAlignment="1">
      <alignment horizontal="center" vertical="center"/>
    </xf>
    <xf numFmtId="0" fontId="1" fillId="0" borderId="19" xfId="12" applyBorder="1" applyAlignment="1">
      <alignment vertical="center"/>
    </xf>
    <xf numFmtId="0" fontId="17" fillId="0" borderId="25" xfId="12" applyFont="1" applyBorder="1" applyAlignment="1">
      <alignment horizontal="center" vertical="center"/>
    </xf>
    <xf numFmtId="0" fontId="1" fillId="0" borderId="19" xfId="12" applyBorder="1"/>
    <xf numFmtId="0" fontId="1" fillId="0" borderId="14" xfId="12" applyBorder="1"/>
    <xf numFmtId="0" fontId="1" fillId="0" borderId="10" xfId="12" applyBorder="1"/>
    <xf numFmtId="0" fontId="17" fillId="0" borderId="8" xfId="12" applyFont="1" applyBorder="1" applyAlignment="1">
      <alignment horizontal="right" vertical="center"/>
    </xf>
    <xf numFmtId="0" fontId="17" fillId="0" borderId="26" xfId="12" applyFont="1" applyBorder="1" applyAlignment="1">
      <alignment horizontal="right" vertical="center"/>
    </xf>
    <xf numFmtId="0" fontId="17" fillId="0" borderId="27" xfId="12" applyFont="1" applyBorder="1" applyAlignment="1">
      <alignment horizontal="center" vertical="center"/>
    </xf>
    <xf numFmtId="0" fontId="17" fillId="0" borderId="25" xfId="12" applyFont="1" applyBorder="1" applyAlignment="1">
      <alignment horizontal="right" vertical="center"/>
    </xf>
    <xf numFmtId="0" fontId="17" fillId="0" borderId="0" xfId="6" applyFont="1"/>
    <xf numFmtId="0" fontId="1" fillId="0" borderId="0" xfId="6"/>
    <xf numFmtId="0" fontId="1" fillId="0" borderId="28" xfId="12" applyBorder="1"/>
    <xf numFmtId="0" fontId="15" fillId="0" borderId="0" xfId="6" applyFont="1" applyAlignment="1">
      <alignment vertical="center"/>
    </xf>
    <xf numFmtId="0" fontId="1" fillId="0" borderId="0" xfId="6" applyAlignment="1">
      <alignment vertical="center"/>
    </xf>
    <xf numFmtId="0" fontId="20" fillId="0" borderId="0" xfId="6" applyFont="1" applyAlignment="1">
      <alignment vertical="center"/>
    </xf>
    <xf numFmtId="0" fontId="41" fillId="0" borderId="0" xfId="6" applyFont="1" applyAlignment="1">
      <alignment vertical="center"/>
    </xf>
    <xf numFmtId="0" fontId="50" fillId="0" borderId="0" xfId="6" applyFont="1" applyAlignment="1">
      <alignment vertical="center"/>
    </xf>
    <xf numFmtId="0" fontId="19" fillId="0" borderId="0" xfId="6" applyFont="1" applyAlignment="1">
      <alignment vertical="center"/>
    </xf>
    <xf numFmtId="0" fontId="19" fillId="0" borderId="0" xfId="6" applyFont="1" applyAlignment="1">
      <alignment vertical="distributed" wrapText="1"/>
    </xf>
    <xf numFmtId="0" fontId="20" fillId="0" borderId="2" xfId="6" applyFont="1" applyBorder="1" applyAlignment="1">
      <alignment horizontal="center" vertical="center" wrapText="1"/>
    </xf>
    <xf numFmtId="0" fontId="17" fillId="0" borderId="29" xfId="6" applyFont="1" applyBorder="1" applyAlignment="1">
      <alignment horizontal="center" vertical="center"/>
    </xf>
    <xf numFmtId="0" fontId="16" fillId="0" borderId="13" xfId="6" applyFont="1" applyBorder="1" applyAlignment="1">
      <alignment vertical="center" wrapText="1"/>
    </xf>
    <xf numFmtId="0" fontId="17" fillId="0" borderId="5" xfId="6" applyFont="1" applyBorder="1" applyAlignment="1">
      <alignment vertical="center"/>
    </xf>
    <xf numFmtId="0" fontId="16" fillId="0" borderId="30" xfId="6" applyFont="1" applyBorder="1" applyAlignment="1">
      <alignment vertical="center" wrapText="1"/>
    </xf>
    <xf numFmtId="0" fontId="17" fillId="0" borderId="31" xfId="6" applyFont="1" applyBorder="1" applyAlignment="1">
      <alignment vertical="center"/>
    </xf>
    <xf numFmtId="0" fontId="20" fillId="0" borderId="16" xfId="6" applyFont="1" applyBorder="1" applyAlignment="1">
      <alignment vertical="center"/>
    </xf>
    <xf numFmtId="0" fontId="20" fillId="0" borderId="11" xfId="6" applyFont="1" applyBorder="1" applyAlignment="1">
      <alignment vertical="center"/>
    </xf>
    <xf numFmtId="0" fontId="17" fillId="0" borderId="6" xfId="6" applyFont="1" applyBorder="1" applyAlignment="1">
      <alignment vertical="center"/>
    </xf>
    <xf numFmtId="0" fontId="16" fillId="0" borderId="15" xfId="6" applyFont="1" applyBorder="1" applyAlignment="1">
      <alignment vertical="center" wrapText="1"/>
    </xf>
    <xf numFmtId="0" fontId="20" fillId="0" borderId="14" xfId="6" applyFont="1" applyBorder="1" applyAlignment="1">
      <alignment vertical="center"/>
    </xf>
    <xf numFmtId="0" fontId="20" fillId="0" borderId="6" xfId="6" applyFont="1" applyBorder="1" applyAlignment="1">
      <alignment vertical="center"/>
    </xf>
    <xf numFmtId="0" fontId="20" fillId="0" borderId="10" xfId="6" applyFont="1" applyBorder="1" applyAlignment="1">
      <alignment vertical="center"/>
    </xf>
    <xf numFmtId="0" fontId="20" fillId="0" borderId="17" xfId="6" applyFont="1" applyBorder="1" applyAlignment="1">
      <alignment vertical="center"/>
    </xf>
    <xf numFmtId="0" fontId="20" fillId="0" borderId="21" xfId="6" applyFont="1" applyBorder="1" applyAlignment="1">
      <alignment vertical="center"/>
    </xf>
    <xf numFmtId="0" fontId="17" fillId="0" borderId="7" xfId="6" applyFont="1" applyBorder="1" applyAlignment="1">
      <alignment vertical="center"/>
    </xf>
    <xf numFmtId="0" fontId="17" fillId="0" borderId="1" xfId="6" applyFont="1" applyBorder="1" applyAlignment="1">
      <alignment vertical="center"/>
    </xf>
    <xf numFmtId="0" fontId="20" fillId="0" borderId="12" xfId="6" applyFont="1" applyBorder="1" applyAlignment="1">
      <alignment vertical="center" wrapText="1"/>
    </xf>
    <xf numFmtId="0" fontId="20" fillId="0" borderId="5" xfId="6" applyFont="1" applyBorder="1" applyAlignment="1">
      <alignment vertical="center" wrapText="1"/>
    </xf>
    <xf numFmtId="0" fontId="20" fillId="0" borderId="21" xfId="6" applyFont="1" applyBorder="1" applyAlignment="1">
      <alignment horizontal="left" vertical="center"/>
    </xf>
    <xf numFmtId="0" fontId="17" fillId="0" borderId="8" xfId="6" applyFont="1" applyBorder="1" applyAlignment="1">
      <alignment vertical="center"/>
    </xf>
    <xf numFmtId="0" fontId="57" fillId="0" borderId="0" xfId="6" applyFont="1" applyAlignment="1">
      <alignment vertical="center"/>
    </xf>
    <xf numFmtId="0" fontId="1" fillId="0" borderId="0" xfId="12" applyAlignment="1">
      <alignment horizontal="right" vertical="center"/>
    </xf>
    <xf numFmtId="0" fontId="59" fillId="0" borderId="17" xfId="7" applyFont="1" applyBorder="1" applyAlignment="1">
      <alignment horizontal="left" vertical="center"/>
    </xf>
    <xf numFmtId="0" fontId="59" fillId="0" borderId="17" xfId="7" applyFont="1" applyBorder="1" applyAlignment="1">
      <alignment horizontal="justify" vertical="center" wrapText="1"/>
    </xf>
    <xf numFmtId="0" fontId="59" fillId="0" borderId="32" xfId="0" applyFont="1" applyBorder="1" applyAlignment="1">
      <alignment horizontal="right" vertical="center"/>
    </xf>
    <xf numFmtId="0" fontId="60" fillId="0" borderId="25" xfId="0" applyFont="1" applyBorder="1" applyAlignment="1">
      <alignment horizontal="justify" vertical="center"/>
    </xf>
    <xf numFmtId="0" fontId="59" fillId="0" borderId="25" xfId="12" applyFont="1" applyBorder="1" applyAlignment="1">
      <alignment vertical="center"/>
    </xf>
    <xf numFmtId="0" fontId="59" fillId="0" borderId="32" xfId="12" applyFont="1" applyBorder="1" applyAlignment="1">
      <alignment vertical="center"/>
    </xf>
    <xf numFmtId="0" fontId="1" fillId="0" borderId="33" xfId="12" applyBorder="1"/>
    <xf numFmtId="0" fontId="0" fillId="0" borderId="0" xfId="7" applyFont="1" applyAlignment="1">
      <alignment vertical="center"/>
    </xf>
    <xf numFmtId="0" fontId="29" fillId="0" borderId="0" xfId="8" applyFont="1" applyAlignment="1">
      <alignment horizontal="right" vertical="center"/>
    </xf>
    <xf numFmtId="0" fontId="61" fillId="0" borderId="0" xfId="8" applyFont="1" applyAlignment="1">
      <alignment vertical="center"/>
    </xf>
    <xf numFmtId="0" fontId="0" fillId="0" borderId="0" xfId="3" applyFont="1" applyAlignment="1">
      <alignment vertical="center"/>
    </xf>
    <xf numFmtId="0" fontId="17" fillId="0" borderId="34" xfId="3" applyFont="1" applyBorder="1" applyAlignment="1">
      <alignment horizontal="left" vertical="center" wrapText="1"/>
    </xf>
    <xf numFmtId="0" fontId="17" fillId="0" borderId="31" xfId="3" applyFont="1" applyBorder="1" applyAlignment="1">
      <alignment horizontal="left" vertical="center" wrapText="1"/>
    </xf>
    <xf numFmtId="0" fontId="21" fillId="0" borderId="11" xfId="3" applyFont="1" applyBorder="1" applyAlignment="1">
      <alignment horizontal="left" vertical="center" wrapText="1"/>
    </xf>
    <xf numFmtId="0" fontId="21" fillId="0" borderId="35" xfId="3" applyFont="1" applyBorder="1" applyAlignment="1">
      <alignment horizontal="left" vertical="center" wrapText="1"/>
    </xf>
    <xf numFmtId="0" fontId="17" fillId="0" borderId="11" xfId="3" applyFont="1" applyBorder="1" applyAlignment="1">
      <alignment horizontal="left" vertical="center" wrapText="1"/>
    </xf>
    <xf numFmtId="0" fontId="17" fillId="0" borderId="6" xfId="3" applyFont="1" applyBorder="1" applyAlignment="1">
      <alignment horizontal="left" vertical="center" wrapText="1"/>
    </xf>
    <xf numFmtId="0" fontId="20" fillId="0" borderId="11" xfId="3" applyFont="1" applyBorder="1" applyAlignment="1">
      <alignment horizontal="center" vertical="center" wrapText="1"/>
    </xf>
    <xf numFmtId="0" fontId="17" fillId="0" borderId="11" xfId="3" applyFont="1" applyBorder="1" applyAlignment="1">
      <alignment vertical="center" wrapText="1"/>
    </xf>
    <xf numFmtId="0" fontId="17" fillId="0" borderId="6" xfId="3" applyFont="1" applyBorder="1" applyAlignment="1">
      <alignment vertical="center" wrapText="1"/>
    </xf>
    <xf numFmtId="0" fontId="21" fillId="0" borderId="35" xfId="3" applyFont="1" applyBorder="1" applyAlignment="1">
      <alignment vertical="center" wrapText="1"/>
    </xf>
    <xf numFmtId="0" fontId="17" fillId="0" borderId="17" xfId="3" applyFont="1" applyBorder="1" applyAlignment="1">
      <alignment vertical="center" wrapText="1"/>
    </xf>
    <xf numFmtId="0" fontId="20" fillId="0" borderId="36" xfId="3" applyFont="1" applyBorder="1" applyAlignment="1">
      <alignment horizontal="center" vertical="center"/>
    </xf>
    <xf numFmtId="0" fontId="17" fillId="0" borderId="36" xfId="3" applyFont="1" applyBorder="1" applyAlignment="1" applyProtection="1">
      <alignment vertical="center" wrapText="1"/>
      <protection locked="0"/>
    </xf>
    <xf numFmtId="0" fontId="20" fillId="0" borderId="0" xfId="3" applyFont="1" applyAlignment="1">
      <alignment vertical="center"/>
    </xf>
    <xf numFmtId="0" fontId="50" fillId="0" borderId="0" xfId="3" applyFont="1" applyAlignment="1">
      <alignment vertical="top"/>
    </xf>
    <xf numFmtId="0" fontId="20" fillId="0" borderId="0" xfId="3" applyFont="1" applyAlignment="1">
      <alignment vertical="top"/>
    </xf>
    <xf numFmtId="0" fontId="15" fillId="0" borderId="0" xfId="3" applyFont="1" applyAlignment="1">
      <alignment vertical="center"/>
    </xf>
    <xf numFmtId="0" fontId="41" fillId="0" borderId="0" xfId="3" applyFont="1" applyAlignment="1">
      <alignment vertical="center"/>
    </xf>
    <xf numFmtId="0" fontId="46" fillId="0" borderId="0" xfId="3" applyFont="1" applyAlignment="1">
      <alignment vertical="center"/>
    </xf>
    <xf numFmtId="0" fontId="43" fillId="0" borderId="0" xfId="3" applyFont="1" applyAlignment="1">
      <alignment vertical="center"/>
    </xf>
    <xf numFmtId="0" fontId="47" fillId="0" borderId="0" xfId="3" applyFont="1" applyAlignment="1">
      <alignment vertical="center"/>
    </xf>
    <xf numFmtId="0" fontId="21" fillId="0" borderId="0" xfId="3" applyFont="1" applyAlignment="1">
      <alignment vertical="center"/>
    </xf>
    <xf numFmtId="0" fontId="50" fillId="0" borderId="0" xfId="3" applyFont="1" applyAlignment="1">
      <alignment vertical="center"/>
    </xf>
    <xf numFmtId="0" fontId="20" fillId="0" borderId="35" xfId="3" applyFont="1" applyBorder="1" applyAlignment="1">
      <alignment horizontal="left" vertical="center" wrapText="1"/>
    </xf>
    <xf numFmtId="0" fontId="20" fillId="0" borderId="37" xfId="3" applyFont="1" applyBorder="1" applyAlignment="1">
      <alignment horizontal="center" vertical="center"/>
    </xf>
    <xf numFmtId="0" fontId="9" fillId="0" borderId="0" xfId="3" applyFont="1" applyAlignment="1">
      <alignment vertical="center"/>
    </xf>
    <xf numFmtId="0" fontId="9" fillId="0" borderId="0" xfId="3" applyFont="1" applyAlignment="1">
      <alignment vertical="top"/>
    </xf>
    <xf numFmtId="0" fontId="68" fillId="0" borderId="0" xfId="3" applyFont="1" applyAlignment="1">
      <alignment vertical="center"/>
    </xf>
    <xf numFmtId="0" fontId="68" fillId="0" borderId="0" xfId="3" applyFont="1" applyAlignment="1">
      <alignment vertical="top"/>
    </xf>
    <xf numFmtId="0" fontId="16" fillId="0" borderId="38" xfId="6" applyFont="1" applyBorder="1" applyAlignment="1">
      <alignment vertical="center" wrapText="1"/>
    </xf>
    <xf numFmtId="0" fontId="17" fillId="0" borderId="9" xfId="6" applyFont="1" applyBorder="1" applyAlignment="1">
      <alignment vertical="center"/>
    </xf>
    <xf numFmtId="0" fontId="16" fillId="0" borderId="38" xfId="0" applyFont="1" applyBorder="1" applyAlignment="1">
      <alignment vertical="center" wrapText="1"/>
    </xf>
    <xf numFmtId="0" fontId="1" fillId="0" borderId="0" xfId="5"/>
    <xf numFmtId="0" fontId="1" fillId="0" borderId="0" xfId="5" applyAlignment="1">
      <alignment vertical="top"/>
    </xf>
    <xf numFmtId="0" fontId="32" fillId="0" borderId="0" xfId="5" applyFont="1" applyAlignment="1">
      <alignment horizontal="center" vertical="center"/>
    </xf>
    <xf numFmtId="0" fontId="27" fillId="0" borderId="0" xfId="5" applyFont="1"/>
    <xf numFmtId="0" fontId="34" fillId="0" borderId="0" xfId="5" applyFont="1" applyAlignment="1">
      <alignment horizontal="center" vertical="center"/>
    </xf>
    <xf numFmtId="0" fontId="33" fillId="0" borderId="0" xfId="5" applyFont="1" applyAlignment="1">
      <alignment vertical="center"/>
    </xf>
    <xf numFmtId="0" fontId="27" fillId="0" borderId="0" xfId="5" applyFont="1" applyAlignment="1">
      <alignment vertical="center"/>
    </xf>
    <xf numFmtId="0" fontId="27" fillId="0" borderId="0" xfId="8" applyFont="1"/>
    <xf numFmtId="0" fontId="33" fillId="0" borderId="0" xfId="8" applyFont="1"/>
    <xf numFmtId="0" fontId="20" fillId="2" borderId="35" xfId="3" applyFont="1" applyFill="1" applyBorder="1" applyAlignment="1">
      <alignment vertical="center" wrapText="1"/>
    </xf>
    <xf numFmtId="0" fontId="20" fillId="2" borderId="16" xfId="3" applyFont="1" applyFill="1" applyBorder="1" applyAlignment="1">
      <alignment horizontal="center" vertical="center" wrapText="1"/>
    </xf>
    <xf numFmtId="0" fontId="21" fillId="2" borderId="35" xfId="3" applyFont="1" applyFill="1" applyBorder="1" applyAlignment="1">
      <alignment vertical="center" wrapText="1"/>
    </xf>
    <xf numFmtId="0" fontId="1" fillId="0" borderId="0" xfId="3" applyAlignment="1">
      <alignment vertical="center"/>
    </xf>
    <xf numFmtId="0" fontId="1" fillId="0" borderId="0" xfId="3" applyAlignment="1">
      <alignment horizontal="center" vertical="center"/>
    </xf>
    <xf numFmtId="0" fontId="55" fillId="0" borderId="0" xfId="3" applyFont="1" applyAlignment="1">
      <alignment vertical="center"/>
    </xf>
    <xf numFmtId="0" fontId="41" fillId="0" borderId="0" xfId="3" applyFont="1" applyAlignment="1">
      <alignment horizontal="center" vertical="center"/>
    </xf>
    <xf numFmtId="0" fontId="51" fillId="0" borderId="0" xfId="3" applyFont="1" applyAlignment="1">
      <alignment vertical="center"/>
    </xf>
    <xf numFmtId="0" fontId="43" fillId="0" borderId="0" xfId="3" applyFont="1" applyAlignment="1">
      <alignment horizontal="left" vertical="center"/>
    </xf>
    <xf numFmtId="0" fontId="55" fillId="0" borderId="0" xfId="3" applyFont="1" applyAlignment="1">
      <alignment horizontal="left" vertical="center"/>
    </xf>
    <xf numFmtId="0" fontId="0" fillId="0" borderId="0" xfId="3" applyFont="1" applyAlignment="1">
      <alignment horizontal="center" vertical="center"/>
    </xf>
    <xf numFmtId="0" fontId="1" fillId="0" borderId="0" xfId="3" applyAlignment="1">
      <alignment vertical="center" wrapText="1"/>
    </xf>
    <xf numFmtId="0" fontId="0" fillId="0" borderId="33" xfId="3" applyFont="1" applyBorder="1" applyAlignment="1">
      <alignment horizontal="center" vertical="center" wrapText="1"/>
    </xf>
    <xf numFmtId="0" fontId="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17" xfId="3" applyFont="1" applyBorder="1" applyAlignment="1">
      <alignment horizontal="center" vertical="center" wrapText="1"/>
    </xf>
    <xf numFmtId="0" fontId="21" fillId="0" borderId="17" xfId="3" applyFont="1" applyBorder="1" applyAlignment="1">
      <alignment vertical="center" wrapText="1"/>
    </xf>
    <xf numFmtId="0" fontId="17" fillId="0" borderId="21" xfId="3" applyFont="1" applyBorder="1" applyAlignment="1">
      <alignment vertical="center" wrapText="1"/>
    </xf>
    <xf numFmtId="0" fontId="0" fillId="0" borderId="36" xfId="3" applyFont="1" applyBorder="1" applyAlignment="1">
      <alignment horizontal="center" vertical="center"/>
    </xf>
    <xf numFmtId="0" fontId="17" fillId="0" borderId="25" xfId="3" applyFont="1" applyBorder="1" applyAlignment="1">
      <alignment vertical="center" wrapText="1"/>
    </xf>
    <xf numFmtId="0" fontId="20" fillId="0" borderId="0" xfId="3" applyFont="1" applyAlignment="1">
      <alignment horizontal="center" vertical="center"/>
    </xf>
    <xf numFmtId="0" fontId="17" fillId="0" borderId="0" xfId="3" applyFont="1" applyAlignment="1" applyProtection="1">
      <alignment vertical="center" wrapText="1"/>
      <protection locked="0"/>
    </xf>
    <xf numFmtId="0" fontId="17" fillId="0" borderId="0" xfId="3" applyFont="1" applyAlignment="1">
      <alignment vertical="center" wrapText="1"/>
    </xf>
    <xf numFmtId="0" fontId="55" fillId="0" borderId="0" xfId="3" applyFont="1"/>
    <xf numFmtId="0" fontId="50" fillId="0" borderId="0" xfId="3" applyFont="1" applyAlignment="1">
      <alignment horizontal="center"/>
    </xf>
    <xf numFmtId="0" fontId="50" fillId="0" borderId="0" xfId="3" applyFont="1"/>
    <xf numFmtId="0" fontId="50" fillId="0" borderId="0" xfId="3" applyFont="1" applyAlignment="1">
      <alignment horizontal="center" vertical="top"/>
    </xf>
    <xf numFmtId="0" fontId="50" fillId="0" borderId="0" xfId="3" applyFont="1" applyAlignment="1">
      <alignment horizontal="center" vertical="center"/>
    </xf>
    <xf numFmtId="0" fontId="20" fillId="0" borderId="0" xfId="3" applyFont="1"/>
    <xf numFmtId="0" fontId="15" fillId="0" borderId="0" xfId="3" applyFont="1" applyAlignment="1">
      <alignment horizontal="center" vertical="center"/>
    </xf>
    <xf numFmtId="0" fontId="17" fillId="0" borderId="31" xfId="3" applyFont="1" applyBorder="1" applyAlignment="1">
      <alignment vertical="center" wrapText="1"/>
    </xf>
    <xf numFmtId="0" fontId="17" fillId="0" borderId="8" xfId="3" applyFont="1" applyBorder="1" applyAlignment="1">
      <alignment vertical="center" wrapText="1"/>
    </xf>
    <xf numFmtId="0" fontId="20" fillId="0" borderId="0" xfId="3" applyFont="1" applyAlignment="1">
      <alignment horizontal="center" vertical="top"/>
    </xf>
    <xf numFmtId="0" fontId="55" fillId="0" borderId="0" xfId="3" applyFont="1" applyAlignment="1">
      <alignment vertical="top"/>
    </xf>
    <xf numFmtId="0" fontId="45" fillId="0" borderId="0" xfId="3" applyFont="1" applyAlignment="1">
      <alignment vertical="center"/>
    </xf>
    <xf numFmtId="0" fontId="20" fillId="0" borderId="33"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39" xfId="3" applyFont="1" applyBorder="1" applyAlignment="1">
      <alignment horizontal="center" vertical="center" wrapText="1"/>
    </xf>
    <xf numFmtId="0" fontId="20" fillId="0" borderId="40" xfId="3" applyFont="1" applyBorder="1" applyAlignment="1">
      <alignment horizontal="left" vertical="center" wrapText="1"/>
    </xf>
    <xf numFmtId="0" fontId="17" fillId="0" borderId="9" xfId="3" applyFont="1" applyBorder="1" applyAlignment="1">
      <alignment horizontal="left" vertical="center" wrapText="1"/>
    </xf>
    <xf numFmtId="0" fontId="20" fillId="0" borderId="35" xfId="3" applyFont="1" applyBorder="1" applyAlignment="1">
      <alignment vertical="center" wrapText="1"/>
    </xf>
    <xf numFmtId="0" fontId="20" fillId="0" borderId="41" xfId="3" applyFont="1" applyBorder="1" applyAlignment="1">
      <alignment horizontal="center" vertical="center"/>
    </xf>
    <xf numFmtId="0" fontId="20" fillId="0" borderId="42" xfId="3" applyFont="1" applyBorder="1" applyAlignment="1">
      <alignment vertical="center" wrapText="1"/>
    </xf>
    <xf numFmtId="0" fontId="1" fillId="0" borderId="43" xfId="3" applyBorder="1" applyAlignment="1">
      <alignment vertical="center"/>
    </xf>
    <xf numFmtId="0" fontId="1" fillId="0" borderId="37" xfId="3" applyBorder="1" applyAlignment="1">
      <alignment vertical="center"/>
    </xf>
    <xf numFmtId="0" fontId="0" fillId="0" borderId="37" xfId="3" applyFont="1" applyBorder="1" applyAlignment="1">
      <alignment horizontal="center" vertical="center"/>
    </xf>
    <xf numFmtId="0" fontId="17" fillId="0" borderId="37" xfId="3" applyFont="1" applyBorder="1" applyAlignment="1">
      <alignment horizontal="center" vertical="center" wrapText="1"/>
    </xf>
    <xf numFmtId="0" fontId="17" fillId="0" borderId="0" xfId="3" applyFont="1" applyAlignment="1">
      <alignment horizontal="center" vertical="center" wrapText="1"/>
    </xf>
    <xf numFmtId="1" fontId="17" fillId="0" borderId="0" xfId="3" applyNumberFormat="1" applyFont="1" applyAlignment="1">
      <alignment horizontal="center" vertical="center" wrapText="1"/>
    </xf>
    <xf numFmtId="0" fontId="9" fillId="0" borderId="0" xfId="3" applyFont="1" applyAlignment="1">
      <alignment horizontal="center" vertical="center"/>
    </xf>
    <xf numFmtId="0" fontId="9" fillId="0" borderId="0" xfId="3" applyFont="1" applyAlignment="1">
      <alignment horizontal="center" vertical="top"/>
    </xf>
    <xf numFmtId="0" fontId="68" fillId="0" borderId="0" xfId="3" applyFont="1" applyAlignment="1">
      <alignment horizontal="center" vertical="center"/>
    </xf>
    <xf numFmtId="0" fontId="68" fillId="0" borderId="0" xfId="3" applyFont="1" applyAlignment="1">
      <alignment horizontal="center" vertical="top"/>
    </xf>
    <xf numFmtId="0" fontId="1" fillId="0" borderId="0" xfId="3" applyAlignment="1">
      <alignment vertical="top"/>
    </xf>
    <xf numFmtId="0" fontId="73" fillId="0" borderId="0" xfId="10" applyFont="1" applyAlignment="1"/>
    <xf numFmtId="0" fontId="13" fillId="0" borderId="0" xfId="17" applyFont="1" applyAlignment="1"/>
    <xf numFmtId="0" fontId="4" fillId="0" borderId="0" xfId="17" applyFont="1" applyAlignment="1"/>
    <xf numFmtId="0" fontId="4" fillId="0" borderId="0" xfId="17" applyFont="1" applyAlignment="1">
      <alignment horizontal="center"/>
    </xf>
    <xf numFmtId="0" fontId="3" fillId="0" borderId="0" xfId="17" applyFont="1" applyAlignment="1">
      <alignment wrapText="1"/>
    </xf>
    <xf numFmtId="0" fontId="3" fillId="0" borderId="0" xfId="17" applyFont="1" applyAlignment="1"/>
    <xf numFmtId="0" fontId="7" fillId="3" borderId="44" xfId="17" applyFont="1" applyFill="1" applyBorder="1" applyAlignment="1">
      <alignment horizontal="right" vertical="center"/>
    </xf>
    <xf numFmtId="0" fontId="3" fillId="0" borderId="0" xfId="17" applyFont="1">
      <alignment vertical="center"/>
    </xf>
    <xf numFmtId="0" fontId="3" fillId="0" borderId="15" xfId="10" applyFont="1" applyBorder="1">
      <alignment vertical="center"/>
    </xf>
    <xf numFmtId="0" fontId="4" fillId="0" borderId="45" xfId="10" applyFont="1" applyBorder="1" applyAlignment="1">
      <alignment vertical="top"/>
    </xf>
    <xf numFmtId="0" fontId="4" fillId="0" borderId="46" xfId="10" applyFont="1" applyBorder="1" applyAlignment="1">
      <alignment vertical="top"/>
    </xf>
    <xf numFmtId="0" fontId="4" fillId="0" borderId="46" xfId="10" applyFont="1" applyBorder="1" applyAlignment="1">
      <alignment horizontal="center" vertical="center"/>
    </xf>
    <xf numFmtId="0" fontId="12" fillId="4" borderId="46" xfId="10" applyFont="1" applyFill="1" applyBorder="1" applyAlignment="1">
      <alignment horizontal="center" vertical="center"/>
    </xf>
    <xf numFmtId="0" fontId="7" fillId="0" borderId="46" xfId="10" applyFont="1" applyBorder="1" applyAlignment="1">
      <alignment vertical="center" wrapText="1"/>
    </xf>
    <xf numFmtId="0" fontId="12" fillId="0" borderId="46" xfId="10" applyFont="1" applyBorder="1" applyAlignment="1">
      <alignment horizontal="center" vertical="center"/>
    </xf>
    <xf numFmtId="0" fontId="3" fillId="0" borderId="15" xfId="16" applyFont="1" applyBorder="1">
      <alignment vertical="center"/>
    </xf>
    <xf numFmtId="0" fontId="25" fillId="0" borderId="45"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12" fillId="4" borderId="46" xfId="16" applyFont="1" applyFill="1" applyBorder="1" applyAlignment="1">
      <alignment horizontal="center" vertical="center"/>
    </xf>
    <xf numFmtId="0" fontId="7" fillId="0" borderId="46" xfId="16" applyFont="1" applyBorder="1" applyAlignment="1">
      <alignment vertical="center" wrapText="1"/>
    </xf>
    <xf numFmtId="0" fontId="4" fillId="0" borderId="47" xfId="10" applyFont="1" applyBorder="1" applyAlignment="1">
      <alignment vertical="top"/>
    </xf>
    <xf numFmtId="0" fontId="4" fillId="0" borderId="48" xfId="10" applyFont="1" applyBorder="1" applyAlignment="1">
      <alignment vertical="top"/>
    </xf>
    <xf numFmtId="0" fontId="12" fillId="0" borderId="48" xfId="10" applyFont="1" applyBorder="1" applyAlignment="1">
      <alignment horizontal="center" vertical="center"/>
    </xf>
    <xf numFmtId="0" fontId="7" fillId="0" borderId="48" xfId="10" applyFont="1" applyBorder="1" applyAlignment="1">
      <alignment vertical="center" wrapText="1"/>
    </xf>
    <xf numFmtId="0" fontId="3" fillId="0" borderId="49" xfId="10" applyFont="1" applyBorder="1">
      <alignment vertical="center"/>
    </xf>
    <xf numFmtId="0" fontId="3" fillId="0" borderId="30" xfId="10" applyFont="1" applyBorder="1">
      <alignment vertical="center"/>
    </xf>
    <xf numFmtId="0" fontId="9" fillId="3" borderId="50" xfId="17" applyFont="1" applyFill="1" applyBorder="1" applyAlignment="1">
      <alignment horizontal="center" vertical="center"/>
    </xf>
    <xf numFmtId="0" fontId="9" fillId="3" borderId="51" xfId="17" applyFont="1" applyFill="1" applyBorder="1" applyAlignment="1">
      <alignment horizontal="center" vertical="center"/>
    </xf>
    <xf numFmtId="0" fontId="68" fillId="3" borderId="51" xfId="17" applyFont="1" applyFill="1" applyBorder="1" applyAlignment="1">
      <alignment horizontal="center" vertical="center" wrapText="1"/>
    </xf>
    <xf numFmtId="0" fontId="10" fillId="3" borderId="51" xfId="17" applyFont="1" applyFill="1" applyBorder="1" applyAlignment="1">
      <alignment horizontal="center" vertical="center"/>
    </xf>
    <xf numFmtId="0" fontId="3" fillId="3" borderId="51" xfId="17" applyFont="1" applyFill="1" applyBorder="1" applyAlignment="1">
      <alignment horizontal="center" vertical="center"/>
    </xf>
    <xf numFmtId="0" fontId="4" fillId="0" borderId="46" xfId="10" applyFont="1" applyBorder="1" applyAlignment="1">
      <alignment horizontal="center" vertical="top"/>
    </xf>
    <xf numFmtId="0" fontId="4" fillId="0" borderId="48" xfId="10" applyFont="1" applyBorder="1" applyAlignment="1">
      <alignment horizontal="center" vertical="center"/>
    </xf>
    <xf numFmtId="0" fontId="3" fillId="0" borderId="52" xfId="10" applyFont="1" applyBorder="1">
      <alignment vertical="center"/>
    </xf>
    <xf numFmtId="0" fontId="74" fillId="2" borderId="15" xfId="17" applyFont="1" applyFill="1" applyBorder="1" applyAlignment="1">
      <alignment horizontal="center" vertical="center"/>
    </xf>
    <xf numFmtId="0" fontId="74" fillId="5" borderId="15" xfId="17" applyFont="1" applyFill="1" applyBorder="1" applyAlignment="1">
      <alignment horizontal="center" vertical="center"/>
    </xf>
    <xf numFmtId="0" fontId="12" fillId="5" borderId="46" xfId="10" applyFont="1" applyFill="1" applyBorder="1" applyAlignment="1">
      <alignment horizontal="center" vertical="center"/>
    </xf>
    <xf numFmtId="0" fontId="8" fillId="0" borderId="46" xfId="11" applyFont="1" applyBorder="1" applyAlignment="1">
      <alignment vertical="center" wrapText="1"/>
    </xf>
    <xf numFmtId="0" fontId="12" fillId="4" borderId="48" xfId="10" applyFont="1" applyFill="1" applyBorder="1" applyAlignment="1">
      <alignment horizontal="center" vertical="center"/>
    </xf>
    <xf numFmtId="0" fontId="75" fillId="0" borderId="15" xfId="17" applyFont="1" applyBorder="1" applyAlignment="1">
      <alignment horizontal="center" vertical="center"/>
    </xf>
    <xf numFmtId="0" fontId="75" fillId="2" borderId="15" xfId="17" applyFont="1" applyFill="1" applyBorder="1" applyAlignment="1">
      <alignment horizontal="center" vertical="center"/>
    </xf>
    <xf numFmtId="0" fontId="75" fillId="2" borderId="49" xfId="17" applyFont="1" applyFill="1" applyBorder="1" applyAlignment="1">
      <alignment horizontal="center" vertical="center"/>
    </xf>
    <xf numFmtId="0" fontId="12" fillId="5" borderId="46" xfId="10" applyFont="1" applyFill="1" applyBorder="1" applyAlignment="1">
      <alignment horizontal="center" vertical="top"/>
    </xf>
    <xf numFmtId="0" fontId="12" fillId="4" borderId="46" xfId="10" applyFont="1" applyFill="1" applyBorder="1" applyAlignment="1">
      <alignment horizontal="center" vertical="top"/>
    </xf>
    <xf numFmtId="0" fontId="7" fillId="0" borderId="46" xfId="0" applyFont="1" applyBorder="1" applyAlignment="1">
      <alignment vertical="center" wrapText="1"/>
    </xf>
    <xf numFmtId="0" fontId="95" fillId="0" borderId="48" xfId="15" applyFont="1" applyBorder="1" applyAlignment="1" applyProtection="1">
      <alignment vertical="top"/>
      <protection locked="0"/>
    </xf>
    <xf numFmtId="0" fontId="4" fillId="0" borderId="46" xfId="17" applyFont="1" applyBorder="1" applyAlignment="1" applyProtection="1">
      <alignment vertical="top"/>
      <protection locked="0"/>
    </xf>
    <xf numFmtId="0" fontId="4" fillId="5" borderId="0" xfId="10" applyFont="1" applyFill="1" applyAlignment="1">
      <alignment horizontal="center" vertical="top"/>
    </xf>
    <xf numFmtId="0" fontId="8" fillId="0" borderId="46" xfId="19" applyFont="1" applyBorder="1" applyAlignment="1">
      <alignment vertical="center" wrapText="1"/>
    </xf>
    <xf numFmtId="0" fontId="75" fillId="5" borderId="49" xfId="17" applyFont="1" applyFill="1" applyBorder="1" applyAlignment="1">
      <alignment horizontal="center" vertical="center"/>
    </xf>
    <xf numFmtId="0" fontId="1" fillId="0" borderId="52" xfId="0" applyFont="1" applyBorder="1">
      <alignment vertical="center"/>
    </xf>
    <xf numFmtId="0" fontId="1" fillId="0" borderId="45" xfId="0" applyFont="1" applyBorder="1">
      <alignment vertical="center"/>
    </xf>
    <xf numFmtId="0" fontId="1" fillId="0" borderId="46" xfId="0" applyFont="1" applyBorder="1">
      <alignment vertical="center"/>
    </xf>
    <xf numFmtId="0" fontId="12" fillId="5" borderId="46" xfId="0" applyFont="1" applyFill="1" applyBorder="1" applyAlignment="1">
      <alignment horizontal="center" vertical="center"/>
    </xf>
    <xf numFmtId="0" fontId="12" fillId="4" borderId="46" xfId="0" applyFont="1" applyFill="1" applyBorder="1" applyAlignment="1">
      <alignment horizontal="center" vertical="center"/>
    </xf>
    <xf numFmtId="0" fontId="1" fillId="0" borderId="15" xfId="0" applyFont="1" applyBorder="1">
      <alignment vertical="center"/>
    </xf>
    <xf numFmtId="0" fontId="12" fillId="5" borderId="48" xfId="10" applyFont="1" applyFill="1" applyBorder="1" applyAlignment="1">
      <alignment horizontal="center" vertical="top"/>
    </xf>
    <xf numFmtId="0" fontId="12" fillId="4" borderId="48" xfId="10" applyFont="1" applyFill="1" applyBorder="1" applyAlignment="1">
      <alignment horizontal="center" vertical="top"/>
    </xf>
    <xf numFmtId="0" fontId="77" fillId="0" borderId="0" xfId="18" applyFont="1" applyAlignment="1"/>
    <xf numFmtId="0" fontId="3" fillId="0" borderId="52" xfId="18" applyFont="1" applyBorder="1">
      <alignment vertical="center"/>
    </xf>
    <xf numFmtId="0" fontId="4" fillId="0" borderId="45" xfId="18" applyFont="1" applyBorder="1" applyAlignment="1">
      <alignment vertical="top"/>
    </xf>
    <xf numFmtId="0" fontId="4" fillId="0" borderId="46" xfId="18" applyFont="1" applyBorder="1" applyAlignment="1">
      <alignment vertical="top"/>
    </xf>
    <xf numFmtId="0" fontId="12" fillId="5" borderId="46" xfId="18" applyFont="1" applyFill="1" applyBorder="1" applyAlignment="1">
      <alignment horizontal="center" vertical="center"/>
    </xf>
    <xf numFmtId="0" fontId="12" fillId="4" borderId="46" xfId="18" applyFont="1" applyFill="1" applyBorder="1" applyAlignment="1">
      <alignment horizontal="center" vertical="center"/>
    </xf>
    <xf numFmtId="0" fontId="7" fillId="0" borderId="46" xfId="18" applyFont="1" applyBorder="1" applyAlignment="1">
      <alignment vertical="center" wrapText="1"/>
    </xf>
    <xf numFmtId="0" fontId="3" fillId="0" borderId="15" xfId="18" applyFont="1" applyBorder="1">
      <alignment vertical="center"/>
    </xf>
    <xf numFmtId="0" fontId="4" fillId="0" borderId="45" xfId="18" applyFont="1" applyBorder="1" applyAlignment="1" applyProtection="1">
      <alignment vertical="top"/>
      <protection locked="0"/>
    </xf>
    <xf numFmtId="0" fontId="4" fillId="0" borderId="46" xfId="18" applyFont="1" applyBorder="1" applyAlignment="1" applyProtection="1">
      <alignment vertical="top"/>
      <protection locked="0"/>
    </xf>
    <xf numFmtId="0" fontId="4" fillId="5" borderId="46" xfId="18" applyFont="1" applyFill="1" applyBorder="1" applyAlignment="1">
      <alignment horizontal="center" vertical="center"/>
    </xf>
    <xf numFmtId="0" fontId="4" fillId="4" borderId="46" xfId="18" applyFont="1" applyFill="1" applyBorder="1" applyAlignment="1">
      <alignment vertical="top"/>
    </xf>
    <xf numFmtId="0" fontId="12" fillId="0" borderId="46" xfId="18" applyFont="1" applyBorder="1" applyAlignment="1">
      <alignment horizontal="center" vertical="center"/>
    </xf>
    <xf numFmtId="0" fontId="4" fillId="0" borderId="47" xfId="18" applyFont="1" applyBorder="1" applyAlignment="1" applyProtection="1">
      <alignment vertical="top"/>
      <protection locked="0"/>
    </xf>
    <xf numFmtId="0" fontId="4" fillId="0" borderId="48" xfId="18" applyFont="1" applyBorder="1" applyAlignment="1" applyProtection="1">
      <alignment vertical="top"/>
      <protection locked="0"/>
    </xf>
    <xf numFmtId="0" fontId="12" fillId="5" borderId="48" xfId="18" applyFont="1" applyFill="1" applyBorder="1" applyAlignment="1">
      <alignment horizontal="center" vertical="center"/>
    </xf>
    <xf numFmtId="0" fontId="12" fillId="0" borderId="48" xfId="18" applyFont="1" applyBorder="1" applyAlignment="1">
      <alignment horizontal="center" vertical="center"/>
    </xf>
    <xf numFmtId="0" fontId="7" fillId="0" borderId="48" xfId="18" applyFont="1" applyBorder="1" applyAlignment="1">
      <alignment vertical="center" wrapText="1"/>
    </xf>
    <xf numFmtId="0" fontId="3" fillId="0" borderId="49" xfId="18" applyFont="1" applyBorder="1">
      <alignment vertical="center"/>
    </xf>
    <xf numFmtId="0" fontId="15" fillId="0" borderId="0" xfId="0" applyFont="1" applyAlignment="1">
      <alignment horizontal="left" vertical="center"/>
    </xf>
    <xf numFmtId="0" fontId="20" fillId="0" borderId="16" xfId="0" applyFont="1" applyBorder="1" applyAlignment="1">
      <alignment horizontal="left" vertical="center" wrapText="1"/>
    </xf>
    <xf numFmtId="0" fontId="20" fillId="0" borderId="39" xfId="6" applyFont="1" applyBorder="1" applyAlignment="1">
      <alignment vertical="center" wrapText="1"/>
    </xf>
    <xf numFmtId="0" fontId="16" fillId="0" borderId="6" xfId="6" applyFont="1" applyBorder="1" applyAlignment="1">
      <alignment vertical="center" wrapText="1"/>
    </xf>
    <xf numFmtId="0" fontId="0" fillId="0" borderId="0" xfId="6" applyFont="1" applyAlignment="1">
      <alignment vertical="center"/>
    </xf>
    <xf numFmtId="0" fontId="16" fillId="0" borderId="6" xfId="0" applyFont="1" applyBorder="1" applyAlignment="1">
      <alignment vertical="center" wrapText="1"/>
    </xf>
    <xf numFmtId="0" fontId="78" fillId="0" borderId="46" xfId="19" applyFont="1" applyBorder="1" applyAlignment="1">
      <alignment vertical="center" wrapText="1"/>
    </xf>
    <xf numFmtId="0" fontId="55" fillId="0" borderId="0" xfId="12" applyFont="1" applyAlignment="1">
      <alignment vertical="center"/>
    </xf>
    <xf numFmtId="0" fontId="57" fillId="0" borderId="0" xfId="0" applyFont="1" applyAlignment="1">
      <alignment horizontal="left" vertical="center"/>
    </xf>
    <xf numFmtId="0" fontId="50" fillId="0" borderId="0" xfId="0" applyFont="1">
      <alignment vertical="center"/>
    </xf>
    <xf numFmtId="0" fontId="7" fillId="0" borderId="48" xfId="15" applyFont="1" applyBorder="1" applyAlignment="1">
      <alignment vertical="center" wrapText="1"/>
    </xf>
    <xf numFmtId="0" fontId="96" fillId="0" borderId="0" xfId="3" applyFont="1" applyAlignment="1">
      <alignment vertical="center"/>
    </xf>
    <xf numFmtId="0" fontId="97" fillId="0" borderId="0" xfId="3" applyFont="1" applyAlignment="1">
      <alignment vertical="center"/>
    </xf>
    <xf numFmtId="0" fontId="41" fillId="0" borderId="0" xfId="3" applyFont="1" applyAlignment="1">
      <alignment horizontal="left" vertical="center"/>
    </xf>
    <xf numFmtId="0" fontId="98" fillId="0" borderId="0" xfId="3" applyFont="1" applyAlignment="1">
      <alignment horizontal="left" vertical="center"/>
    </xf>
    <xf numFmtId="0" fontId="50" fillId="0" borderId="0" xfId="0" applyFont="1" applyAlignment="1">
      <alignment vertical="top"/>
    </xf>
    <xf numFmtId="0" fontId="1" fillId="0" borderId="0" xfId="13"/>
    <xf numFmtId="0" fontId="1" fillId="0" borderId="0" xfId="13" applyAlignment="1">
      <alignment vertical="center"/>
    </xf>
    <xf numFmtId="0" fontId="17" fillId="0" borderId="0" xfId="13" applyFont="1" applyAlignment="1">
      <alignment horizontal="right" vertical="center"/>
    </xf>
    <xf numFmtId="0" fontId="16" fillId="0" borderId="0" xfId="0" applyFont="1" applyAlignment="1">
      <alignment horizontal="center" vertical="center"/>
    </xf>
    <xf numFmtId="0" fontId="20" fillId="0" borderId="0" xfId="0" applyFont="1" applyAlignment="1">
      <alignment horizontal="center" vertical="center"/>
    </xf>
    <xf numFmtId="0" fontId="15" fillId="0" borderId="0" xfId="4" applyFont="1" applyAlignment="1">
      <alignment vertical="center"/>
    </xf>
    <xf numFmtId="0" fontId="1" fillId="0" borderId="0" xfId="4"/>
    <xf numFmtId="0" fontId="81" fillId="0" borderId="0" xfId="4" applyFont="1" applyAlignment="1">
      <alignment horizontal="right" vertical="center"/>
    </xf>
    <xf numFmtId="0" fontId="82" fillId="0" borderId="0" xfId="4" applyFont="1" applyAlignment="1">
      <alignment horizontal="left" vertical="center"/>
    </xf>
    <xf numFmtId="0" fontId="81" fillId="0" borderId="0" xfId="4" applyFont="1" applyAlignment="1">
      <alignment vertical="center" wrapText="1"/>
    </xf>
    <xf numFmtId="0" fontId="1" fillId="0" borderId="0" xfId="4" applyAlignment="1">
      <alignment vertical="center" wrapText="1"/>
    </xf>
    <xf numFmtId="0" fontId="84" fillId="0" borderId="0" xfId="4" applyFont="1" applyAlignment="1">
      <alignment horizontal="center" vertical="center"/>
    </xf>
    <xf numFmtId="0" fontId="1" fillId="0" borderId="0" xfId="4" applyAlignment="1">
      <alignment horizontal="center" vertical="center" wrapText="1"/>
    </xf>
    <xf numFmtId="0" fontId="99" fillId="0" borderId="37" xfId="4" applyFont="1" applyBorder="1" applyAlignment="1">
      <alignment vertical="center"/>
    </xf>
    <xf numFmtId="0" fontId="99" fillId="0" borderId="37" xfId="4" applyFont="1" applyBorder="1" applyAlignment="1" applyProtection="1">
      <alignment horizontal="center" vertical="center"/>
      <protection locked="0"/>
    </xf>
    <xf numFmtId="0" fontId="99" fillId="0" borderId="37" xfId="4" applyFont="1" applyBorder="1" applyAlignment="1">
      <alignment horizontal="center" vertical="center"/>
    </xf>
    <xf numFmtId="49" fontId="99" fillId="0" borderId="37" xfId="4" applyNumberFormat="1" applyFont="1" applyBorder="1"/>
    <xf numFmtId="183" fontId="99" fillId="0" borderId="8" xfId="4" applyNumberFormat="1" applyFont="1" applyBorder="1" applyAlignment="1">
      <alignment vertical="center"/>
    </xf>
    <xf numFmtId="0" fontId="1" fillId="0" borderId="0" xfId="4" applyAlignment="1">
      <alignment vertical="center"/>
    </xf>
    <xf numFmtId="0" fontId="18" fillId="0" borderId="0" xfId="4" applyFont="1"/>
    <xf numFmtId="0" fontId="18" fillId="0" borderId="0" xfId="4" applyFont="1" applyAlignment="1">
      <alignment vertical="center"/>
    </xf>
    <xf numFmtId="0" fontId="18" fillId="0" borderId="0" xfId="4" applyFont="1" applyAlignment="1">
      <alignment horizontal="center" vertical="center"/>
    </xf>
    <xf numFmtId="49" fontId="1" fillId="0" borderId="0" xfId="4" applyNumberFormat="1"/>
    <xf numFmtId="183" fontId="1" fillId="0" borderId="0" xfId="4" applyNumberFormat="1" applyAlignment="1">
      <alignment vertical="center"/>
    </xf>
    <xf numFmtId="0" fontId="85" fillId="0" borderId="0" xfId="4" applyFont="1"/>
    <xf numFmtId="0" fontId="17" fillId="0" borderId="0" xfId="4" applyFont="1" applyAlignment="1">
      <alignment horizontal="center" vertical="center"/>
    </xf>
    <xf numFmtId="0" fontId="1" fillId="0" borderId="0" xfId="4" applyAlignment="1">
      <alignment horizontal="center"/>
    </xf>
    <xf numFmtId="0" fontId="1" fillId="0" borderId="0" xfId="4" applyAlignment="1">
      <alignment horizontal="center" vertical="center" textRotation="255"/>
    </xf>
    <xf numFmtId="0" fontId="20" fillId="0" borderId="0" xfId="4" applyFont="1" applyAlignment="1">
      <alignment vertical="center"/>
    </xf>
    <xf numFmtId="179" fontId="100" fillId="0" borderId="0" xfId="2" applyNumberFormat="1" applyFont="1" applyFill="1" applyBorder="1" applyAlignment="1" applyProtection="1">
      <alignment vertical="center"/>
      <protection locked="0"/>
    </xf>
    <xf numFmtId="181" fontId="101" fillId="5" borderId="0" xfId="2" applyNumberFormat="1" applyFont="1" applyFill="1" applyBorder="1" applyAlignment="1" applyProtection="1">
      <alignment vertical="center"/>
      <protection locked="0"/>
    </xf>
    <xf numFmtId="178" fontId="17" fillId="0" borderId="0" xfId="4" applyNumberFormat="1" applyFont="1" applyAlignment="1">
      <alignment horizontal="center" vertical="center"/>
    </xf>
    <xf numFmtId="0" fontId="17" fillId="0" borderId="0" xfId="4" applyFont="1" applyAlignment="1">
      <alignment vertical="center"/>
    </xf>
    <xf numFmtId="0" fontId="0" fillId="0" borderId="0" xfId="4" applyFont="1"/>
    <xf numFmtId="0" fontId="0" fillId="0" borderId="53" xfId="4" applyFont="1" applyBorder="1" applyAlignment="1">
      <alignment horizontal="center" vertical="center"/>
    </xf>
    <xf numFmtId="0" fontId="0" fillId="0" borderId="2" xfId="4" applyFont="1" applyBorder="1" applyAlignment="1">
      <alignment horizontal="center" vertical="center"/>
    </xf>
    <xf numFmtId="0" fontId="1" fillId="5" borderId="2" xfId="4" applyFill="1" applyBorder="1" applyAlignment="1">
      <alignment horizontal="center" vertical="center"/>
    </xf>
    <xf numFmtId="0" fontId="1" fillId="5" borderId="3" xfId="4" applyFill="1" applyBorder="1" applyAlignment="1">
      <alignment horizontal="center"/>
    </xf>
    <xf numFmtId="0" fontId="89" fillId="0" borderId="8" xfId="0" applyFont="1" applyBorder="1" applyAlignment="1">
      <alignment horizontal="center" vertical="center" wrapText="1"/>
    </xf>
    <xf numFmtId="0" fontId="21" fillId="0" borderId="0" xfId="0" applyFont="1">
      <alignment vertical="center"/>
    </xf>
    <xf numFmtId="0" fontId="50" fillId="0" borderId="0" xfId="0" applyFont="1" applyAlignment="1"/>
    <xf numFmtId="0" fontId="57" fillId="0" borderId="0" xfId="6" applyFont="1"/>
    <xf numFmtId="0" fontId="55" fillId="0" borderId="0" xfId="0" applyFont="1" applyAlignment="1"/>
    <xf numFmtId="0" fontId="1" fillId="0" borderId="54" xfId="12" applyBorder="1"/>
    <xf numFmtId="0" fontId="1" fillId="0" borderId="23" xfId="12" applyBorder="1"/>
    <xf numFmtId="0" fontId="20" fillId="0" borderId="23" xfId="12" applyFont="1" applyBorder="1" applyAlignment="1">
      <alignment vertical="center" wrapText="1"/>
    </xf>
    <xf numFmtId="0" fontId="20" fillId="0" borderId="33" xfId="12" applyFont="1" applyBorder="1" applyAlignment="1">
      <alignment vertical="center" wrapText="1"/>
    </xf>
    <xf numFmtId="0" fontId="20" fillId="0" borderId="32" xfId="12" applyFont="1" applyBorder="1" applyAlignment="1">
      <alignment vertical="center" wrapText="1"/>
    </xf>
    <xf numFmtId="0" fontId="1" fillId="0" borderId="55" xfId="12" applyBorder="1"/>
    <xf numFmtId="0" fontId="1" fillId="0" borderId="32" xfId="12" applyBorder="1"/>
    <xf numFmtId="0" fontId="1" fillId="0" borderId="56" xfId="12" applyBorder="1"/>
    <xf numFmtId="0" fontId="1" fillId="0" borderId="26" xfId="12" applyBorder="1"/>
    <xf numFmtId="185" fontId="76" fillId="0" borderId="43" xfId="12" applyNumberFormat="1" applyFont="1" applyBorder="1" applyAlignment="1">
      <alignment vertical="center" shrinkToFit="1"/>
    </xf>
    <xf numFmtId="185" fontId="76" fillId="0" borderId="57" xfId="12" applyNumberFormat="1" applyFont="1" applyBorder="1" applyAlignment="1">
      <alignment vertical="center" shrinkToFit="1"/>
    </xf>
    <xf numFmtId="185" fontId="76" fillId="0" borderId="57" xfId="12" applyNumberFormat="1" applyFont="1" applyBorder="1" applyAlignment="1">
      <alignment horizontal="right" vertical="center" shrinkToFit="1"/>
    </xf>
    <xf numFmtId="185" fontId="76" fillId="0" borderId="32" xfId="12" applyNumberFormat="1" applyFont="1" applyBorder="1" applyAlignment="1">
      <alignment horizontal="right" vertical="center" shrinkToFit="1"/>
    </xf>
    <xf numFmtId="0" fontId="1" fillId="6" borderId="17" xfId="7" applyFill="1" applyBorder="1" applyAlignment="1">
      <alignment horizontal="justify" vertical="center" wrapText="1"/>
    </xf>
    <xf numFmtId="0" fontId="21" fillId="6" borderId="36" xfId="12" applyFont="1" applyFill="1" applyBorder="1" applyAlignment="1" applyProtection="1">
      <alignment horizontal="left" vertical="center" wrapText="1"/>
      <protection locked="0"/>
    </xf>
    <xf numFmtId="49" fontId="20" fillId="6" borderId="22" xfId="6" applyNumberFormat="1" applyFont="1" applyFill="1" applyBorder="1" applyAlignment="1" applyProtection="1">
      <alignment vertical="center" wrapText="1"/>
      <protection locked="0"/>
    </xf>
    <xf numFmtId="49" fontId="20" fillId="6" borderId="54" xfId="6" applyNumberFormat="1" applyFont="1" applyFill="1" applyBorder="1" applyAlignment="1" applyProtection="1">
      <alignment vertical="center" wrapText="1"/>
      <protection locked="0"/>
    </xf>
    <xf numFmtId="49" fontId="20" fillId="6" borderId="14" xfId="6" applyNumberFormat="1" applyFont="1" applyFill="1" applyBorder="1" applyAlignment="1" applyProtection="1">
      <alignment vertical="center" wrapText="1"/>
      <protection locked="0"/>
    </xf>
    <xf numFmtId="49" fontId="20" fillId="6" borderId="23" xfId="6" applyNumberFormat="1" applyFont="1" applyFill="1" applyBorder="1" applyAlignment="1" applyProtection="1">
      <alignment vertical="center" wrapText="1"/>
      <protection locked="0"/>
    </xf>
    <xf numFmtId="49" fontId="20" fillId="0" borderId="58" xfId="6" quotePrefix="1" applyNumberFormat="1" applyFont="1" applyBorder="1" applyAlignment="1" applyProtection="1">
      <alignment horizontal="center" vertical="center" wrapText="1"/>
      <protection locked="0"/>
    </xf>
    <xf numFmtId="0" fontId="20" fillId="0" borderId="43" xfId="6" quotePrefix="1" applyFont="1" applyBorder="1" applyAlignment="1" applyProtection="1">
      <alignment horizontal="center" vertical="center" wrapText="1"/>
      <protection locked="0"/>
    </xf>
    <xf numFmtId="0" fontId="26" fillId="0" borderId="0" xfId="3" applyFont="1" applyAlignment="1">
      <alignment vertical="center" wrapText="1"/>
    </xf>
    <xf numFmtId="0" fontId="17" fillId="0" borderId="31" xfId="4" applyFont="1" applyBorder="1" applyAlignment="1">
      <alignment horizontal="center" vertical="center"/>
    </xf>
    <xf numFmtId="0" fontId="17" fillId="0" borderId="6" xfId="4" applyFont="1" applyBorder="1" applyAlignment="1">
      <alignment horizontal="center" vertical="center"/>
    </xf>
    <xf numFmtId="0" fontId="17" fillId="0" borderId="21" xfId="4" applyFont="1" applyBorder="1" applyAlignment="1">
      <alignment horizontal="center" vertical="center"/>
    </xf>
    <xf numFmtId="0" fontId="17" fillId="0" borderId="4" xfId="4" applyFont="1" applyBorder="1" applyAlignment="1">
      <alignment horizontal="center" vertical="center"/>
    </xf>
    <xf numFmtId="0" fontId="17" fillId="0" borderId="8" xfId="4" applyFont="1" applyBorder="1" applyAlignment="1">
      <alignment horizontal="center" vertical="center"/>
    </xf>
    <xf numFmtId="178" fontId="17" fillId="0" borderId="6" xfId="4" applyNumberFormat="1" applyFont="1" applyBorder="1" applyAlignment="1">
      <alignment horizontal="center" vertical="center"/>
    </xf>
    <xf numFmtId="178" fontId="17" fillId="0" borderId="21" xfId="4" applyNumberFormat="1" applyFont="1" applyBorder="1" applyAlignment="1">
      <alignment horizontal="center" vertical="center"/>
    </xf>
    <xf numFmtId="0" fontId="17" fillId="0" borderId="6" xfId="4" applyFont="1" applyBorder="1" applyAlignment="1">
      <alignment horizontal="center" vertical="center" wrapText="1"/>
    </xf>
    <xf numFmtId="178" fontId="17" fillId="0" borderId="6" xfId="4" applyNumberFormat="1" applyFont="1" applyBorder="1" applyAlignment="1">
      <alignment horizontal="center" vertical="center" wrapText="1"/>
    </xf>
    <xf numFmtId="0" fontId="17" fillId="0" borderId="5" xfId="4" applyFont="1" applyBorder="1" applyAlignment="1">
      <alignment horizontal="center" vertical="center"/>
    </xf>
    <xf numFmtId="178" fontId="17" fillId="0" borderId="5" xfId="4" applyNumberFormat="1" applyFont="1" applyBorder="1" applyAlignment="1">
      <alignment horizontal="center" vertical="center"/>
    </xf>
    <xf numFmtId="0" fontId="102" fillId="6" borderId="5" xfId="0" applyFont="1" applyFill="1" applyBorder="1" applyAlignment="1">
      <alignment horizontal="center" vertical="center" wrapText="1"/>
    </xf>
    <xf numFmtId="0" fontId="102" fillId="6" borderId="6" xfId="0" applyFont="1" applyFill="1" applyBorder="1" applyAlignment="1">
      <alignment horizontal="center" vertical="center" wrapText="1"/>
    </xf>
    <xf numFmtId="1" fontId="86" fillId="0" borderId="0" xfId="3" applyNumberFormat="1" applyFont="1" applyAlignment="1">
      <alignment horizontal="right" vertical="center"/>
    </xf>
    <xf numFmtId="0" fontId="59" fillId="6" borderId="59" xfId="7" applyFont="1" applyFill="1" applyBorder="1" applyAlignment="1" applyProtection="1">
      <alignment horizontal="center" vertical="center"/>
      <protection locked="0"/>
    </xf>
    <xf numFmtId="0" fontId="59" fillId="6" borderId="2" xfId="7" applyFont="1" applyFill="1" applyBorder="1" applyAlignment="1" applyProtection="1">
      <alignment horizontal="center" vertical="center"/>
      <protection locked="0"/>
    </xf>
    <xf numFmtId="0" fontId="59" fillId="6" borderId="3" xfId="7" applyFont="1" applyFill="1" applyBorder="1" applyAlignment="1" applyProtection="1">
      <alignment horizontal="center" vertical="center"/>
      <protection locked="0"/>
    </xf>
    <xf numFmtId="49" fontId="21" fillId="6" borderId="59" xfId="14" applyNumberFormat="1" applyFont="1" applyFill="1" applyBorder="1" applyAlignment="1" applyProtection="1">
      <alignment vertical="center" wrapText="1"/>
      <protection locked="0"/>
    </xf>
    <xf numFmtId="176" fontId="94" fillId="0" borderId="58" xfId="0" applyNumberFormat="1" applyFont="1" applyBorder="1">
      <alignment vertical="center"/>
    </xf>
    <xf numFmtId="176" fontId="94" fillId="0" borderId="58" xfId="6" applyNumberFormat="1" applyFont="1" applyBorder="1" applyAlignment="1">
      <alignment vertical="center"/>
    </xf>
    <xf numFmtId="176" fontId="94" fillId="0" borderId="22" xfId="6" applyNumberFormat="1" applyFont="1" applyBorder="1" applyAlignment="1">
      <alignment vertical="center"/>
    </xf>
    <xf numFmtId="176" fontId="94" fillId="0" borderId="23" xfId="6" applyNumberFormat="1" applyFont="1" applyBorder="1" applyAlignment="1">
      <alignment vertical="center"/>
    </xf>
    <xf numFmtId="176" fontId="94" fillId="0" borderId="14" xfId="6" applyNumberFormat="1" applyFont="1" applyBorder="1" applyAlignment="1">
      <alignment vertical="center"/>
    </xf>
    <xf numFmtId="176" fontId="94" fillId="0" borderId="10" xfId="6" applyNumberFormat="1" applyFont="1" applyBorder="1" applyAlignment="1">
      <alignment vertical="center"/>
    </xf>
    <xf numFmtId="176" fontId="94" fillId="0" borderId="43" xfId="6" applyNumberFormat="1" applyFont="1" applyBorder="1" applyAlignment="1">
      <alignment vertical="center"/>
    </xf>
    <xf numFmtId="176" fontId="94" fillId="0" borderId="19" xfId="14" applyNumberFormat="1" applyFont="1" applyBorder="1" applyAlignment="1">
      <alignment vertical="center"/>
    </xf>
    <xf numFmtId="176" fontId="94" fillId="0" borderId="19" xfId="14" applyNumberFormat="1" applyFont="1" applyBorder="1" applyAlignment="1" applyProtection="1">
      <alignment vertical="center"/>
      <protection locked="0"/>
    </xf>
    <xf numFmtId="0" fontId="17" fillId="0" borderId="18" xfId="0" applyFont="1" applyBorder="1" applyAlignment="1"/>
    <xf numFmtId="0" fontId="0" fillId="0" borderId="18" xfId="0" applyBorder="1" applyAlignment="1"/>
    <xf numFmtId="0" fontId="1" fillId="0" borderId="18" xfId="0" applyFont="1" applyBorder="1" applyAlignment="1"/>
    <xf numFmtId="0" fontId="17" fillId="0" borderId="43" xfId="0" applyFont="1" applyBorder="1" applyAlignment="1"/>
    <xf numFmtId="0" fontId="0" fillId="0" borderId="8" xfId="0" applyBorder="1" applyAlignment="1"/>
    <xf numFmtId="190" fontId="21" fillId="0" borderId="18" xfId="0" applyNumberFormat="1" applyFont="1" applyBorder="1" applyAlignment="1"/>
    <xf numFmtId="180" fontId="21" fillId="0" borderId="18" xfId="0" applyNumberFormat="1" applyFont="1" applyBorder="1" applyAlignment="1"/>
    <xf numFmtId="191" fontId="21" fillId="0" borderId="18" xfId="0" applyNumberFormat="1" applyFont="1" applyBorder="1" applyAlignment="1"/>
    <xf numFmtId="0" fontId="1" fillId="0" borderId="8" xfId="0" applyFont="1" applyBorder="1" applyAlignment="1"/>
    <xf numFmtId="180" fontId="17" fillId="0" borderId="23" xfId="0" applyNumberFormat="1" applyFont="1" applyBorder="1" applyAlignment="1">
      <alignment horizontal="right" wrapText="1"/>
    </xf>
    <xf numFmtId="0" fontId="17" fillId="0" borderId="7" xfId="0" applyFont="1" applyBorder="1" applyAlignment="1">
      <alignment horizontal="left" wrapText="1"/>
    </xf>
    <xf numFmtId="0" fontId="0" fillId="0" borderId="0" xfId="7" applyFont="1" applyAlignment="1">
      <alignment horizontal="left" vertical="center"/>
    </xf>
    <xf numFmtId="0" fontId="38" fillId="0" borderId="0" xfId="7" applyFont="1" applyAlignment="1">
      <alignment horizontal="left" vertical="center"/>
    </xf>
    <xf numFmtId="0" fontId="0" fillId="0" borderId="0" xfId="3" applyFont="1" applyAlignment="1">
      <alignment horizontal="left" vertical="center"/>
    </xf>
    <xf numFmtId="0" fontId="52" fillId="0" borderId="0" xfId="3" applyFont="1" applyAlignment="1">
      <alignment horizontal="left" vertical="center"/>
    </xf>
    <xf numFmtId="0" fontId="1" fillId="0" borderId="0" xfId="3" applyAlignment="1">
      <alignment horizontal="left" vertical="center" indent="2"/>
    </xf>
    <xf numFmtId="0" fontId="0" fillId="0" borderId="0" xfId="12" applyFont="1" applyAlignment="1">
      <alignment vertical="center"/>
    </xf>
    <xf numFmtId="184" fontId="94" fillId="6" borderId="60" xfId="1" applyNumberFormat="1" applyFont="1" applyFill="1" applyBorder="1" applyAlignment="1" applyProtection="1">
      <alignment vertical="center" shrinkToFit="1"/>
      <protection locked="0"/>
    </xf>
    <xf numFmtId="189" fontId="94" fillId="0" borderId="61" xfId="1" applyNumberFormat="1" applyFont="1" applyBorder="1" applyAlignment="1">
      <alignment horizontal="right" vertical="center" shrinkToFit="1"/>
    </xf>
    <xf numFmtId="3" fontId="94" fillId="0" borderId="54" xfId="1" applyNumberFormat="1" applyFont="1" applyBorder="1" applyAlignment="1">
      <alignment vertical="center" wrapText="1"/>
    </xf>
    <xf numFmtId="3" fontId="94" fillId="0" borderId="14" xfId="1" applyNumberFormat="1" applyFont="1" applyBorder="1" applyAlignment="1">
      <alignment vertical="center" wrapText="1"/>
    </xf>
    <xf numFmtId="3" fontId="94" fillId="0" borderId="33" xfId="1" applyNumberFormat="1" applyFont="1" applyBorder="1" applyAlignment="1">
      <alignment vertical="center" wrapText="1"/>
    </xf>
    <xf numFmtId="3" fontId="94" fillId="0" borderId="14" xfId="1" applyNumberFormat="1" applyFont="1" applyBorder="1" applyAlignment="1">
      <alignment vertical="center"/>
    </xf>
    <xf numFmtId="3" fontId="94" fillId="0" borderId="10" xfId="1" applyNumberFormat="1" applyFont="1" applyBorder="1" applyAlignment="1">
      <alignment vertical="center"/>
    </xf>
    <xf numFmtId="3" fontId="94" fillId="0" borderId="43" xfId="1" applyNumberFormat="1" applyFont="1" applyBorder="1" applyAlignment="1">
      <alignment vertical="center"/>
    </xf>
    <xf numFmtId="184" fontId="94" fillId="6" borderId="22" xfId="1" applyNumberFormat="1" applyFont="1" applyFill="1" applyBorder="1" applyAlignment="1" applyProtection="1">
      <alignment vertical="center" shrinkToFit="1"/>
      <protection locked="0"/>
    </xf>
    <xf numFmtId="184" fontId="94" fillId="6" borderId="14" xfId="1" applyNumberFormat="1" applyFont="1" applyFill="1" applyBorder="1" applyAlignment="1" applyProtection="1">
      <alignment vertical="center" shrinkToFit="1"/>
      <protection locked="0"/>
    </xf>
    <xf numFmtId="184" fontId="94" fillId="6" borderId="10" xfId="1" applyNumberFormat="1" applyFont="1" applyFill="1" applyBorder="1" applyAlignment="1" applyProtection="1">
      <alignment vertical="center" shrinkToFit="1"/>
      <protection locked="0"/>
    </xf>
    <xf numFmtId="184" fontId="94" fillId="6" borderId="62" xfId="1" applyNumberFormat="1" applyFont="1" applyFill="1" applyBorder="1" applyAlignment="1" applyProtection="1">
      <alignment vertical="center" shrinkToFit="1"/>
      <protection locked="0"/>
    </xf>
    <xf numFmtId="184" fontId="94" fillId="6" borderId="63" xfId="1" applyNumberFormat="1" applyFont="1" applyFill="1" applyBorder="1" applyAlignment="1" applyProtection="1">
      <alignment vertical="center" shrinkToFit="1"/>
      <protection locked="0"/>
    </xf>
    <xf numFmtId="189" fontId="94" fillId="0" borderId="64" xfId="1" applyNumberFormat="1" applyFont="1" applyBorder="1" applyAlignment="1">
      <alignment horizontal="right" vertical="center" shrinkToFit="1"/>
    </xf>
    <xf numFmtId="189" fontId="94" fillId="0" borderId="32" xfId="1" applyNumberFormat="1" applyFont="1" applyBorder="1" applyAlignment="1">
      <alignment horizontal="right" vertical="center" shrinkToFit="1"/>
    </xf>
    <xf numFmtId="184" fontId="94" fillId="6" borderId="33" xfId="1" applyNumberFormat="1" applyFont="1" applyFill="1" applyBorder="1" applyAlignment="1" applyProtection="1">
      <alignment vertical="center" shrinkToFit="1"/>
      <protection locked="0"/>
    </xf>
    <xf numFmtId="189" fontId="94" fillId="0" borderId="32" xfId="3" applyNumberFormat="1" applyFont="1" applyBorder="1" applyAlignment="1">
      <alignment horizontal="right" vertical="center" shrinkToFit="1"/>
    </xf>
    <xf numFmtId="184" fontId="94" fillId="6" borderId="22" xfId="0" applyNumberFormat="1" applyFont="1" applyFill="1" applyBorder="1" applyAlignment="1" applyProtection="1">
      <alignment horizontal="right" vertical="center" shrinkToFit="1"/>
      <protection locked="0"/>
    </xf>
    <xf numFmtId="184" fontId="94" fillId="6" borderId="54" xfId="0" applyNumberFormat="1" applyFont="1" applyFill="1" applyBorder="1" applyAlignment="1" applyProtection="1">
      <alignment horizontal="right" vertical="center" shrinkToFit="1"/>
      <protection locked="0"/>
    </xf>
    <xf numFmtId="184" fontId="94" fillId="6" borderId="14" xfId="0" applyNumberFormat="1" applyFont="1" applyFill="1" applyBorder="1" applyAlignment="1" applyProtection="1">
      <alignment horizontal="right" vertical="center" shrinkToFit="1"/>
      <protection locked="0"/>
    </xf>
    <xf numFmtId="184" fontId="94" fillId="6" borderId="33" xfId="0" applyNumberFormat="1" applyFont="1" applyFill="1" applyBorder="1" applyAlignment="1" applyProtection="1">
      <alignment horizontal="right" vertical="center" shrinkToFit="1"/>
      <protection locked="0"/>
    </xf>
    <xf numFmtId="176" fontId="94" fillId="0" borderId="22" xfId="0" applyNumberFormat="1" applyFont="1" applyBorder="1" applyAlignment="1">
      <alignment vertical="center" shrinkToFit="1"/>
    </xf>
    <xf numFmtId="176" fontId="94" fillId="0" borderId="54" xfId="0" applyNumberFormat="1" applyFont="1" applyBorder="1" applyAlignment="1">
      <alignment vertical="center" shrinkToFit="1"/>
    </xf>
    <xf numFmtId="176" fontId="94" fillId="0" borderId="14" xfId="0" applyNumberFormat="1" applyFont="1" applyBorder="1" applyAlignment="1">
      <alignment vertical="center" shrinkToFit="1"/>
    </xf>
    <xf numFmtId="176" fontId="94" fillId="0" borderId="33" xfId="0" applyNumberFormat="1" applyFont="1" applyBorder="1" applyAlignment="1">
      <alignment vertical="center" shrinkToFit="1"/>
    </xf>
    <xf numFmtId="176" fontId="94" fillId="0" borderId="58" xfId="0" applyNumberFormat="1" applyFont="1" applyBorder="1" applyAlignment="1">
      <alignment vertical="center" shrinkToFit="1"/>
    </xf>
    <xf numFmtId="176" fontId="94" fillId="0" borderId="43" xfId="0" applyNumberFormat="1" applyFont="1" applyBorder="1" applyAlignment="1">
      <alignment vertical="center" shrinkToFit="1"/>
    </xf>
    <xf numFmtId="189" fontId="94" fillId="0" borderId="58" xfId="0" applyNumberFormat="1" applyFont="1" applyBorder="1" applyAlignment="1">
      <alignment vertical="center" shrinkToFit="1"/>
    </xf>
    <xf numFmtId="184" fontId="94" fillId="6" borderId="22" xfId="0" applyNumberFormat="1" applyFont="1" applyFill="1" applyBorder="1" applyAlignment="1" applyProtection="1">
      <alignment vertical="center" shrinkToFit="1"/>
      <protection locked="0"/>
    </xf>
    <xf numFmtId="184" fontId="94" fillId="6" borderId="14" xfId="0" applyNumberFormat="1" applyFont="1" applyFill="1" applyBorder="1" applyAlignment="1" applyProtection="1">
      <alignment vertical="center" shrinkToFit="1"/>
      <protection locked="0"/>
    </xf>
    <xf numFmtId="184" fontId="94" fillId="6" borderId="22" xfId="0" applyNumberFormat="1" applyFont="1" applyFill="1" applyBorder="1" applyProtection="1">
      <alignment vertical="center"/>
      <protection locked="0"/>
    </xf>
    <xf numFmtId="184" fontId="94" fillId="6" borderId="14" xfId="0" applyNumberFormat="1" applyFont="1" applyFill="1" applyBorder="1" applyProtection="1">
      <alignment vertical="center"/>
      <protection locked="0"/>
    </xf>
    <xf numFmtId="189" fontId="94" fillId="0" borderId="43" xfId="0" applyNumberFormat="1" applyFont="1" applyBorder="1" applyAlignment="1">
      <alignment vertical="center" shrinkToFit="1"/>
    </xf>
    <xf numFmtId="184" fontId="94" fillId="6" borderId="22" xfId="6" applyNumberFormat="1" applyFont="1" applyFill="1" applyBorder="1" applyAlignment="1" applyProtection="1">
      <alignment vertical="center" shrinkToFit="1"/>
      <protection locked="0"/>
    </xf>
    <xf numFmtId="184" fontId="94" fillId="6" borderId="54" xfId="6" applyNumberFormat="1" applyFont="1" applyFill="1" applyBorder="1" applyAlignment="1" applyProtection="1">
      <alignment vertical="center" shrinkToFit="1"/>
      <protection locked="0"/>
    </xf>
    <xf numFmtId="184" fontId="94" fillId="6" borderId="14" xfId="6" applyNumberFormat="1" applyFont="1" applyFill="1" applyBorder="1" applyAlignment="1" applyProtection="1">
      <alignment vertical="center" shrinkToFit="1"/>
      <protection locked="0"/>
    </xf>
    <xf numFmtId="184" fontId="94" fillId="6" borderId="23" xfId="6" applyNumberFormat="1" applyFont="1" applyFill="1" applyBorder="1" applyAlignment="1" applyProtection="1">
      <alignment vertical="center" shrinkToFit="1"/>
      <protection locked="0"/>
    </xf>
    <xf numFmtId="189" fontId="94" fillId="0" borderId="58" xfId="6" applyNumberFormat="1" applyFont="1" applyBorder="1" applyAlignment="1">
      <alignment vertical="center" shrinkToFit="1"/>
    </xf>
    <xf numFmtId="189" fontId="94" fillId="0" borderId="43" xfId="6" applyNumberFormat="1" applyFont="1" applyBorder="1" applyAlignment="1">
      <alignment vertical="center" shrinkToFit="1"/>
    </xf>
    <xf numFmtId="184" fontId="94" fillId="6" borderId="22" xfId="6" applyNumberFormat="1" applyFont="1" applyFill="1" applyBorder="1" applyAlignment="1">
      <alignment vertical="center" shrinkToFit="1"/>
    </xf>
    <xf numFmtId="184" fontId="94" fillId="6" borderId="14" xfId="6" applyNumberFormat="1" applyFont="1" applyFill="1" applyBorder="1" applyAlignment="1">
      <alignment vertical="center" shrinkToFit="1"/>
    </xf>
    <xf numFmtId="184" fontId="94" fillId="6" borderId="19" xfId="14" applyNumberFormat="1" applyFont="1" applyFill="1" applyBorder="1" applyAlignment="1" applyProtection="1">
      <alignment vertical="center" shrinkToFit="1"/>
      <protection locked="0"/>
    </xf>
    <xf numFmtId="190" fontId="17" fillId="0" borderId="23" xfId="6" applyNumberFormat="1" applyFont="1" applyBorder="1" applyAlignment="1">
      <alignment horizontal="right" wrapText="1"/>
    </xf>
    <xf numFmtId="0" fontId="17" fillId="0" borderId="7" xfId="6" applyFont="1" applyBorder="1" applyAlignment="1">
      <alignment horizontal="left" wrapText="1"/>
    </xf>
    <xf numFmtId="190" fontId="17" fillId="0" borderId="65" xfId="6" applyNumberFormat="1" applyFont="1" applyBorder="1" applyAlignment="1">
      <alignment horizontal="right" wrapText="1"/>
    </xf>
    <xf numFmtId="0" fontId="17" fillId="0" borderId="66" xfId="6" applyFont="1" applyBorder="1" applyAlignment="1">
      <alignment horizontal="left" wrapText="1"/>
    </xf>
    <xf numFmtId="190" fontId="17" fillId="0" borderId="55" xfId="6" applyNumberFormat="1" applyFont="1" applyBorder="1" applyAlignment="1">
      <alignment horizontal="right" wrapText="1"/>
    </xf>
    <xf numFmtId="191" fontId="17" fillId="0" borderId="23" xfId="0" applyNumberFormat="1" applyFont="1" applyBorder="1" applyAlignment="1">
      <alignment horizontal="right" wrapText="1"/>
    </xf>
    <xf numFmtId="190" fontId="17" fillId="0" borderId="56" xfId="6" applyNumberFormat="1" applyFont="1" applyBorder="1" applyAlignment="1">
      <alignment horizontal="right" wrapText="1"/>
    </xf>
    <xf numFmtId="0" fontId="17" fillId="0" borderId="67" xfId="6" applyFont="1" applyBorder="1" applyAlignment="1">
      <alignment horizontal="left" wrapText="1"/>
    </xf>
    <xf numFmtId="0" fontId="24" fillId="0" borderId="17" xfId="7" applyFont="1" applyBorder="1" applyAlignment="1">
      <alignment vertical="center"/>
    </xf>
    <xf numFmtId="182" fontId="94" fillId="5" borderId="37" xfId="4" applyNumberFormat="1" applyFont="1" applyFill="1" applyBorder="1" applyAlignment="1">
      <alignment horizontal="center" vertical="center" shrinkToFit="1"/>
    </xf>
    <xf numFmtId="182" fontId="94" fillId="5" borderId="37" xfId="4" applyNumberFormat="1" applyFont="1" applyFill="1" applyBorder="1" applyAlignment="1" applyProtection="1">
      <alignment horizontal="center" vertical="center" shrinkToFit="1"/>
      <protection locked="0"/>
    </xf>
    <xf numFmtId="180" fontId="94" fillId="6" borderId="0" xfId="12" applyNumberFormat="1" applyFont="1" applyFill="1" applyAlignment="1">
      <alignment horizontal="center" shrinkToFit="1"/>
    </xf>
    <xf numFmtId="0" fontId="5" fillId="0" borderId="45" xfId="10" applyFont="1" applyBorder="1" applyAlignment="1">
      <alignment horizontal="left" vertical="center" indent="1"/>
    </xf>
    <xf numFmtId="0" fontId="26" fillId="0" borderId="46" xfId="0" applyFont="1" applyBorder="1" applyAlignment="1">
      <alignment horizontal="left" vertical="center" indent="1"/>
    </xf>
    <xf numFmtId="0" fontId="31" fillId="0" borderId="0" xfId="10" applyFont="1" applyAlignment="1">
      <alignment horizontal="center" vertical="top"/>
    </xf>
    <xf numFmtId="0" fontId="26" fillId="0" borderId="0" xfId="0" applyFont="1" applyAlignment="1">
      <alignment horizontal="center" vertical="top"/>
    </xf>
    <xf numFmtId="0" fontId="5" fillId="0" borderId="68" xfId="10" applyFont="1" applyBorder="1" applyAlignment="1">
      <alignment horizontal="left" vertical="center" indent="1"/>
    </xf>
    <xf numFmtId="0" fontId="26" fillId="0" borderId="69" xfId="0" applyFont="1" applyBorder="1" applyAlignment="1">
      <alignment horizontal="left" vertical="center" indent="1"/>
    </xf>
    <xf numFmtId="0" fontId="5" fillId="0" borderId="45" xfId="16" applyFont="1" applyBorder="1" applyAlignment="1">
      <alignment horizontal="left" vertical="center" indent="1"/>
    </xf>
    <xf numFmtId="0" fontId="5" fillId="0" borderId="14" xfId="10" applyFont="1" applyBorder="1" applyAlignment="1">
      <alignment horizontal="left" vertical="center" indent="1"/>
    </xf>
    <xf numFmtId="0" fontId="5" fillId="0" borderId="11" xfId="10" applyFont="1" applyBorder="1" applyAlignment="1">
      <alignment horizontal="left" vertical="center" indent="1"/>
    </xf>
    <xf numFmtId="0" fontId="5" fillId="0" borderId="70" xfId="10" applyFont="1" applyBorder="1" applyAlignment="1">
      <alignment horizontal="left" vertical="center" indent="1"/>
    </xf>
    <xf numFmtId="0" fontId="5" fillId="0" borderId="71" xfId="10" applyFont="1" applyBorder="1" applyAlignment="1">
      <alignment horizontal="left" vertical="center" indent="1"/>
    </xf>
    <xf numFmtId="0" fontId="26" fillId="0" borderId="72" xfId="0" applyFont="1" applyBorder="1" applyAlignment="1">
      <alignment horizontal="left" vertical="center" indent="1"/>
    </xf>
    <xf numFmtId="0" fontId="28" fillId="7" borderId="43" xfId="9" applyFont="1" applyFill="1" applyBorder="1" applyAlignment="1">
      <alignment horizontal="center" vertical="center"/>
    </xf>
    <xf numFmtId="0" fontId="28" fillId="7" borderId="37" xfId="9" applyFont="1" applyFill="1" applyBorder="1" applyAlignment="1">
      <alignment horizontal="center" vertical="center"/>
    </xf>
    <xf numFmtId="0" fontId="28" fillId="7" borderId="8" xfId="9" applyFont="1" applyFill="1" applyBorder="1" applyAlignment="1">
      <alignment horizontal="center" vertical="center"/>
    </xf>
    <xf numFmtId="0" fontId="33" fillId="0" borderId="0" xfId="9" applyFont="1" applyAlignment="1">
      <alignment horizontal="left" vertical="center"/>
    </xf>
    <xf numFmtId="0" fontId="1" fillId="0" borderId="0" xfId="5" applyAlignment="1">
      <alignment horizontal="right" vertical="center"/>
    </xf>
    <xf numFmtId="0" fontId="30" fillId="0" borderId="0" xfId="5" applyFont="1" applyAlignment="1">
      <alignment horizontal="center" vertical="center"/>
    </xf>
    <xf numFmtId="0" fontId="37" fillId="0" borderId="0" xfId="5" applyFont="1" applyAlignment="1">
      <alignment horizontal="center" vertical="center"/>
    </xf>
    <xf numFmtId="0" fontId="31" fillId="0" borderId="0" xfId="5" applyFont="1" applyAlignment="1">
      <alignment horizontal="center" vertical="center"/>
    </xf>
    <xf numFmtId="0" fontId="32" fillId="0" borderId="0" xfId="5" applyFont="1" applyAlignment="1">
      <alignment horizontal="center" vertical="center"/>
    </xf>
    <xf numFmtId="0" fontId="29" fillId="0" borderId="0" xfId="5" applyFont="1" applyAlignment="1">
      <alignment horizontal="center" vertical="center"/>
    </xf>
    <xf numFmtId="0" fontId="33" fillId="0" borderId="0" xfId="5" applyFont="1" applyAlignment="1">
      <alignment horizontal="center" vertical="center"/>
    </xf>
    <xf numFmtId="0" fontId="5" fillId="0" borderId="45" xfId="10" applyFont="1" applyBorder="1" applyAlignment="1">
      <alignment horizontal="left" vertical="center" indent="2"/>
    </xf>
    <xf numFmtId="0" fontId="26" fillId="0" borderId="46" xfId="0" applyFont="1" applyBorder="1" applyAlignment="1">
      <alignment horizontal="left" vertical="center" indent="2"/>
    </xf>
    <xf numFmtId="0" fontId="5" fillId="0" borderId="19" xfId="10" applyFont="1" applyBorder="1" applyAlignment="1">
      <alignment horizontal="left" vertical="center" indent="1"/>
    </xf>
    <xf numFmtId="0" fontId="26" fillId="0" borderId="20" xfId="0" applyFont="1" applyBorder="1" applyAlignment="1">
      <alignment horizontal="left" vertical="center" indent="1"/>
    </xf>
    <xf numFmtId="0" fontId="26" fillId="0" borderId="73" xfId="0" applyFont="1" applyBorder="1" applyAlignment="1">
      <alignment horizontal="left" vertical="center" indent="1"/>
    </xf>
    <xf numFmtId="0" fontId="26" fillId="0" borderId="11" xfId="0" applyFont="1" applyBorder="1" applyAlignment="1">
      <alignment horizontal="left" vertical="center" indent="1"/>
    </xf>
    <xf numFmtId="0" fontId="26" fillId="0" borderId="70" xfId="0" applyFont="1" applyBorder="1" applyAlignment="1">
      <alignment horizontal="left" vertical="center" indent="1"/>
    </xf>
    <xf numFmtId="0" fontId="5" fillId="0" borderId="71" xfId="10" applyFont="1" applyBorder="1" applyAlignment="1">
      <alignment horizontal="left" vertical="center" wrapText="1" indent="1"/>
    </xf>
    <xf numFmtId="0" fontId="5" fillId="0" borderId="72" xfId="10" applyFont="1" applyBorder="1" applyAlignment="1">
      <alignment horizontal="left" vertical="center" wrapText="1" indent="1"/>
    </xf>
    <xf numFmtId="0" fontId="5" fillId="0" borderId="45" xfId="10" applyFont="1" applyBorder="1" applyAlignment="1">
      <alignment horizontal="left" vertical="center" wrapText="1" indent="1"/>
    </xf>
    <xf numFmtId="0" fontId="5" fillId="0" borderId="46" xfId="10" applyFont="1" applyBorder="1" applyAlignment="1">
      <alignment horizontal="left" vertical="center" wrapText="1" indent="1"/>
    </xf>
    <xf numFmtId="0" fontId="5" fillId="0" borderId="71" xfId="0" applyFont="1" applyBorder="1" applyAlignment="1">
      <alignment horizontal="left" vertical="center" wrapText="1" indent="1"/>
    </xf>
    <xf numFmtId="0" fontId="5" fillId="0" borderId="72" xfId="0" applyFont="1" applyBorder="1" applyAlignment="1">
      <alignment horizontal="left" vertical="center" wrapText="1" indent="1"/>
    </xf>
    <xf numFmtId="0" fontId="5" fillId="0" borderId="71" xfId="18" applyFont="1" applyBorder="1" applyAlignment="1">
      <alignment horizontal="left" vertical="center" wrapText="1" indent="1"/>
    </xf>
    <xf numFmtId="0" fontId="5" fillId="0" borderId="72" xfId="18" applyFont="1" applyBorder="1" applyAlignment="1">
      <alignment horizontal="left" vertical="center" wrapText="1" indent="1"/>
    </xf>
    <xf numFmtId="0" fontId="20" fillId="0" borderId="24" xfId="12" applyFont="1" applyBorder="1" applyAlignment="1">
      <alignment vertical="center"/>
    </xf>
    <xf numFmtId="0" fontId="20" fillId="0" borderId="7" xfId="12" applyFont="1" applyBorder="1" applyAlignment="1">
      <alignment vertical="center"/>
    </xf>
    <xf numFmtId="0" fontId="0" fillId="0" borderId="36" xfId="0" applyBorder="1">
      <alignment vertical="center"/>
    </xf>
    <xf numFmtId="0" fontId="0" fillId="0" borderId="25" xfId="0" applyBorder="1">
      <alignment vertical="center"/>
    </xf>
    <xf numFmtId="184" fontId="76" fillId="6" borderId="23" xfId="12" applyNumberFormat="1" applyFont="1" applyFill="1" applyBorder="1" applyAlignment="1" applyProtection="1">
      <alignment vertical="center" shrinkToFit="1"/>
      <protection locked="0"/>
    </xf>
    <xf numFmtId="184" fontId="76" fillId="0" borderId="32" xfId="0" applyNumberFormat="1" applyFont="1" applyBorder="1" applyAlignment="1">
      <alignment vertical="center" shrinkToFit="1"/>
    </xf>
    <xf numFmtId="0" fontId="17" fillId="0" borderId="7" xfId="12" applyFont="1" applyBorder="1" applyAlignment="1">
      <alignment horizontal="right" vertical="center"/>
    </xf>
    <xf numFmtId="0" fontId="0" fillId="0" borderId="25" xfId="0" applyBorder="1" applyAlignment="1">
      <alignment horizontal="right" vertical="center"/>
    </xf>
    <xf numFmtId="187" fontId="76" fillId="6" borderId="23" xfId="1" applyNumberFormat="1" applyFont="1" applyFill="1" applyBorder="1" applyAlignment="1" applyProtection="1">
      <alignment vertical="center" shrinkToFit="1"/>
      <protection locked="0"/>
    </xf>
    <xf numFmtId="187" fontId="76" fillId="6" borderId="24" xfId="1" applyNumberFormat="1" applyFont="1" applyFill="1" applyBorder="1" applyAlignment="1" applyProtection="1">
      <alignment vertical="center" shrinkToFit="1"/>
      <protection locked="0"/>
    </xf>
    <xf numFmtId="0" fontId="76" fillId="0" borderId="32" xfId="0" applyFont="1" applyBorder="1" applyAlignment="1">
      <alignment vertical="center" shrinkToFit="1"/>
    </xf>
    <xf numFmtId="0" fontId="76" fillId="0" borderId="36" xfId="0" applyFont="1" applyBorder="1" applyAlignment="1">
      <alignment vertical="center" shrinkToFit="1"/>
    </xf>
    <xf numFmtId="0" fontId="17" fillId="0" borderId="7" xfId="12" applyFont="1" applyBorder="1" applyAlignment="1">
      <alignment horizontal="center" vertical="center"/>
    </xf>
    <xf numFmtId="0" fontId="0" fillId="0" borderId="25" xfId="0" applyBorder="1" applyAlignment="1">
      <alignment horizontal="center" vertical="center"/>
    </xf>
    <xf numFmtId="0" fontId="0" fillId="0" borderId="34" xfId="0" applyBorder="1">
      <alignment vertical="center"/>
    </xf>
    <xf numFmtId="0" fontId="0" fillId="0" borderId="31" xfId="0" applyBorder="1">
      <alignment vertical="center"/>
    </xf>
    <xf numFmtId="184" fontId="76" fillId="0" borderId="33" xfId="0" applyNumberFormat="1" applyFont="1" applyBorder="1" applyAlignment="1">
      <alignment vertical="center" shrinkToFit="1"/>
    </xf>
    <xf numFmtId="0" fontId="0" fillId="0" borderId="31" xfId="0" applyBorder="1" applyAlignment="1">
      <alignment horizontal="right" vertical="center"/>
    </xf>
    <xf numFmtId="0" fontId="76" fillId="0" borderId="33" xfId="0" applyFont="1" applyBorder="1" applyAlignment="1">
      <alignment vertical="center" shrinkToFit="1"/>
    </xf>
    <xf numFmtId="0" fontId="76" fillId="0" borderId="34" xfId="0" applyFont="1" applyBorder="1" applyAlignment="1">
      <alignment vertical="center" shrinkToFit="1"/>
    </xf>
    <xf numFmtId="0" fontId="0" fillId="0" borderId="31" xfId="0" applyBorder="1" applyAlignment="1">
      <alignment horizontal="center" vertical="center"/>
    </xf>
    <xf numFmtId="0" fontId="17" fillId="0" borderId="33" xfId="6" quotePrefix="1" applyFont="1" applyBorder="1" applyAlignment="1">
      <alignment horizontal="center" vertical="top" wrapText="1"/>
    </xf>
    <xf numFmtId="0" fontId="1" fillId="0" borderId="31" xfId="0" applyFont="1" applyBorder="1" applyAlignment="1">
      <alignment horizontal="center" vertical="top" wrapText="1"/>
    </xf>
    <xf numFmtId="0" fontId="17" fillId="0" borderId="32" xfId="6" quotePrefix="1" applyFont="1" applyBorder="1" applyAlignment="1">
      <alignment horizontal="center" vertical="top" wrapText="1"/>
    </xf>
    <xf numFmtId="0" fontId="1" fillId="0" borderId="25" xfId="0" applyFont="1" applyBorder="1" applyAlignment="1">
      <alignment horizontal="center" vertical="top" wrapText="1"/>
    </xf>
    <xf numFmtId="0" fontId="17" fillId="0" borderId="7" xfId="12" applyFont="1" applyBorder="1" applyAlignment="1" applyProtection="1">
      <alignment horizontal="center" vertical="center"/>
      <protection locked="0"/>
    </xf>
    <xf numFmtId="186" fontId="76" fillId="0" borderId="23" xfId="1" applyNumberFormat="1" applyFont="1" applyFill="1" applyBorder="1" applyAlignment="1" applyProtection="1">
      <alignment vertical="center" shrinkToFit="1"/>
    </xf>
    <xf numFmtId="186" fontId="76" fillId="0" borderId="24" xfId="1" applyNumberFormat="1" applyFont="1" applyFill="1" applyBorder="1" applyAlignment="1" applyProtection="1">
      <alignment vertical="center" shrinkToFit="1"/>
    </xf>
    <xf numFmtId="0" fontId="17" fillId="0" borderId="24" xfId="12" applyFont="1" applyBorder="1" applyAlignment="1">
      <alignment horizontal="center" vertical="center"/>
    </xf>
    <xf numFmtId="0" fontId="0" fillId="0" borderId="36" xfId="0" applyBorder="1" applyAlignment="1">
      <alignment horizontal="center" vertical="center"/>
    </xf>
    <xf numFmtId="189" fontId="76" fillId="0" borderId="23" xfId="1" applyNumberFormat="1" applyFont="1" applyFill="1" applyBorder="1" applyAlignment="1" applyProtection="1">
      <alignment vertical="center" shrinkToFit="1"/>
      <protection locked="0"/>
    </xf>
    <xf numFmtId="189" fontId="76" fillId="0" borderId="24" xfId="1" applyNumberFormat="1" applyFont="1" applyFill="1" applyBorder="1" applyAlignment="1" applyProtection="1">
      <alignment vertical="center" shrinkToFit="1"/>
      <protection locked="0"/>
    </xf>
    <xf numFmtId="189" fontId="76" fillId="0" borderId="32" xfId="0" applyNumberFormat="1" applyFont="1" applyBorder="1" applyAlignment="1">
      <alignment vertical="center" shrinkToFit="1"/>
    </xf>
    <xf numFmtId="189" fontId="76" fillId="0" borderId="36" xfId="0" applyNumberFormat="1" applyFont="1" applyBorder="1" applyAlignment="1">
      <alignment vertical="center" shrinkToFit="1"/>
    </xf>
    <xf numFmtId="0" fontId="0" fillId="0" borderId="34" xfId="0" applyBorder="1" applyAlignment="1">
      <alignment horizontal="center" vertical="center"/>
    </xf>
    <xf numFmtId="189" fontId="76" fillId="0" borderId="33" xfId="0" applyNumberFormat="1" applyFont="1" applyBorder="1" applyAlignment="1">
      <alignment vertical="center" shrinkToFit="1"/>
    </xf>
    <xf numFmtId="189" fontId="76" fillId="0" borderId="34" xfId="0" applyNumberFormat="1" applyFont="1" applyBorder="1" applyAlignment="1">
      <alignment vertical="center" shrinkToFit="1"/>
    </xf>
    <xf numFmtId="0" fontId="76" fillId="6" borderId="23" xfId="12" applyFont="1" applyFill="1" applyBorder="1" applyAlignment="1" applyProtection="1">
      <alignment vertical="center" shrinkToFit="1"/>
      <protection locked="0"/>
    </xf>
    <xf numFmtId="0" fontId="94" fillId="0" borderId="32" xfId="0" applyFont="1" applyBorder="1" applyAlignment="1">
      <alignment vertical="center" shrinkToFit="1"/>
    </xf>
    <xf numFmtId="0" fontId="20" fillId="0" borderId="82" xfId="12" applyFont="1" applyBorder="1" applyAlignment="1">
      <alignment vertical="center"/>
    </xf>
    <xf numFmtId="0" fontId="20" fillId="0" borderId="67" xfId="12" applyFont="1" applyBorder="1" applyAlignment="1">
      <alignment vertical="center"/>
    </xf>
    <xf numFmtId="184" fontId="76" fillId="6" borderId="56" xfId="12" applyNumberFormat="1" applyFont="1" applyFill="1" applyBorder="1" applyAlignment="1" applyProtection="1">
      <alignment horizontal="right" vertical="center" shrinkToFit="1"/>
      <protection locked="0"/>
    </xf>
    <xf numFmtId="184" fontId="76" fillId="0" borderId="33" xfId="0" applyNumberFormat="1" applyFont="1" applyBorder="1" applyAlignment="1">
      <alignment horizontal="right" vertical="center" shrinkToFit="1"/>
    </xf>
    <xf numFmtId="0" fontId="17" fillId="0" borderId="67" xfId="12" applyFont="1" applyBorder="1" applyAlignment="1">
      <alignment horizontal="right" vertical="center"/>
    </xf>
    <xf numFmtId="187" fontId="76" fillId="6" borderId="56" xfId="1" applyNumberFormat="1" applyFont="1" applyFill="1" applyBorder="1" applyAlignment="1" applyProtection="1">
      <alignment vertical="center" shrinkToFit="1"/>
      <protection locked="0"/>
    </xf>
    <xf numFmtId="187" fontId="76" fillId="6" borderId="82" xfId="1" applyNumberFormat="1" applyFont="1" applyFill="1" applyBorder="1" applyAlignment="1" applyProtection="1">
      <alignment vertical="center" shrinkToFit="1"/>
      <protection locked="0"/>
    </xf>
    <xf numFmtId="0" fontId="17" fillId="0" borderId="67" xfId="12" applyFont="1" applyBorder="1" applyAlignment="1">
      <alignment horizontal="center" vertical="center"/>
    </xf>
    <xf numFmtId="0" fontId="17" fillId="0" borderId="67" xfId="12" applyFont="1" applyBorder="1" applyAlignment="1" applyProtection="1">
      <alignment horizontal="center" vertical="center"/>
      <protection locked="0"/>
    </xf>
    <xf numFmtId="186" fontId="76" fillId="0" borderId="56" xfId="1" applyNumberFormat="1" applyFont="1" applyFill="1" applyBorder="1" applyAlignment="1" applyProtection="1">
      <alignment vertical="center" shrinkToFit="1"/>
    </xf>
    <xf numFmtId="186" fontId="76" fillId="0" borderId="82" xfId="1" applyNumberFormat="1" applyFont="1" applyFill="1" applyBorder="1" applyAlignment="1" applyProtection="1">
      <alignment vertical="center" shrinkToFit="1"/>
    </xf>
    <xf numFmtId="0" fontId="20" fillId="0" borderId="65" xfId="12" applyFont="1" applyBorder="1" applyAlignment="1">
      <alignment vertical="center"/>
    </xf>
    <xf numFmtId="0" fontId="20" fillId="0" borderId="66" xfId="12" applyFont="1" applyBorder="1" applyAlignment="1">
      <alignment vertical="center"/>
    </xf>
    <xf numFmtId="0" fontId="76" fillId="6" borderId="55" xfId="12" applyFont="1" applyFill="1" applyBorder="1" applyAlignment="1" applyProtection="1">
      <alignment vertical="center" shrinkToFit="1"/>
      <protection locked="0"/>
    </xf>
    <xf numFmtId="0" fontId="94" fillId="0" borderId="33" xfId="0" applyFont="1" applyBorder="1" applyAlignment="1">
      <alignment vertical="center" shrinkToFit="1"/>
    </xf>
    <xf numFmtId="0" fontId="17" fillId="0" borderId="66" xfId="12" applyFont="1" applyBorder="1" applyAlignment="1">
      <alignment horizontal="right" vertical="center"/>
    </xf>
    <xf numFmtId="187" fontId="76" fillId="6" borderId="55" xfId="1" applyNumberFormat="1" applyFont="1" applyFill="1" applyBorder="1" applyAlignment="1" applyProtection="1">
      <alignment vertical="center" shrinkToFit="1"/>
      <protection locked="0"/>
    </xf>
    <xf numFmtId="187" fontId="76" fillId="6" borderId="65" xfId="1" applyNumberFormat="1" applyFont="1" applyFill="1" applyBorder="1" applyAlignment="1" applyProtection="1">
      <alignment vertical="center" shrinkToFit="1"/>
      <protection locked="0"/>
    </xf>
    <xf numFmtId="0" fontId="17" fillId="0" borderId="66" xfId="12" applyFont="1" applyBorder="1" applyAlignment="1">
      <alignment horizontal="center" vertical="center"/>
    </xf>
    <xf numFmtId="0" fontId="17" fillId="0" borderId="66" xfId="12" applyFont="1" applyBorder="1" applyAlignment="1" applyProtection="1">
      <alignment horizontal="center" vertical="center"/>
      <protection locked="0"/>
    </xf>
    <xf numFmtId="186" fontId="76" fillId="0" borderId="55" xfId="1" applyNumberFormat="1" applyFont="1" applyFill="1" applyBorder="1" applyAlignment="1" applyProtection="1">
      <alignment vertical="center" shrinkToFit="1"/>
    </xf>
    <xf numFmtId="186" fontId="76" fillId="0" borderId="65" xfId="1" applyNumberFormat="1" applyFont="1" applyFill="1" applyBorder="1" applyAlignment="1" applyProtection="1">
      <alignment vertical="center" shrinkToFit="1"/>
    </xf>
    <xf numFmtId="189" fontId="76" fillId="0" borderId="55" xfId="1" applyNumberFormat="1" applyFont="1" applyFill="1" applyBorder="1" applyAlignment="1" applyProtection="1">
      <alignment vertical="center" shrinkToFit="1"/>
    </xf>
    <xf numFmtId="189" fontId="76" fillId="0" borderId="65" xfId="1" applyNumberFormat="1" applyFont="1" applyFill="1" applyBorder="1" applyAlignment="1" applyProtection="1">
      <alignment vertical="center" shrinkToFit="1"/>
    </xf>
    <xf numFmtId="0" fontId="20" fillId="0" borderId="55" xfId="12" applyFont="1" applyBorder="1" applyAlignment="1">
      <alignment horizontal="center" vertical="center"/>
    </xf>
    <xf numFmtId="0" fontId="20" fillId="0" borderId="65" xfId="12" applyFont="1" applyBorder="1" applyAlignment="1">
      <alignment horizontal="center" vertical="center"/>
    </xf>
    <xf numFmtId="0" fontId="20" fillId="0" borderId="66" xfId="12" applyFont="1" applyBorder="1" applyAlignment="1">
      <alignment horizontal="center" vertical="center"/>
    </xf>
    <xf numFmtId="0" fontId="0" fillId="0" borderId="32" xfId="0" applyBorder="1" applyAlignment="1">
      <alignment horizontal="center" vertical="center"/>
    </xf>
    <xf numFmtId="185" fontId="76" fillId="0" borderId="55" xfId="12" applyNumberFormat="1" applyFont="1" applyBorder="1" applyAlignment="1">
      <alignment vertical="center" shrinkToFit="1"/>
    </xf>
    <xf numFmtId="185" fontId="76" fillId="0" borderId="32" xfId="0" applyNumberFormat="1" applyFont="1" applyBorder="1" applyAlignment="1">
      <alignment vertical="center" shrinkToFit="1"/>
    </xf>
    <xf numFmtId="187" fontId="76" fillId="0" borderId="55" xfId="1" applyNumberFormat="1" applyFont="1" applyFill="1" applyBorder="1" applyAlignment="1" applyProtection="1">
      <alignment vertical="center" shrinkToFit="1"/>
    </xf>
    <xf numFmtId="187" fontId="76" fillId="0" borderId="65" xfId="1" applyNumberFormat="1" applyFont="1" applyFill="1" applyBorder="1" applyAlignment="1" applyProtection="1">
      <alignment vertical="center" shrinkToFit="1"/>
    </xf>
    <xf numFmtId="185" fontId="76" fillId="0" borderId="55" xfId="1" applyNumberFormat="1" applyFont="1" applyFill="1" applyBorder="1" applyAlignment="1" applyProtection="1">
      <alignment vertical="center" shrinkToFit="1"/>
    </xf>
    <xf numFmtId="0" fontId="17" fillId="0" borderId="8" xfId="12" applyFont="1" applyBorder="1" applyAlignment="1">
      <alignment vertical="center"/>
    </xf>
    <xf numFmtId="0" fontId="0" fillId="0" borderId="8" xfId="0" applyBorder="1">
      <alignment vertical="center"/>
    </xf>
    <xf numFmtId="187" fontId="76" fillId="0" borderId="55" xfId="1" applyNumberFormat="1" applyFont="1" applyFill="1" applyBorder="1" applyAlignment="1">
      <alignment vertical="center" shrinkToFit="1"/>
    </xf>
    <xf numFmtId="187" fontId="76" fillId="0" borderId="65" xfId="1" applyNumberFormat="1" applyFont="1" applyFill="1" applyBorder="1" applyAlignment="1">
      <alignment vertical="center" shrinkToFit="1"/>
    </xf>
    <xf numFmtId="0" fontId="17" fillId="0" borderId="8" xfId="12" applyFont="1" applyBorder="1" applyAlignment="1">
      <alignment horizontal="center" vertical="center"/>
    </xf>
    <xf numFmtId="0" fontId="0" fillId="0" borderId="8" xfId="0" applyBorder="1" applyAlignment="1">
      <alignment horizontal="center" vertical="center"/>
    </xf>
    <xf numFmtId="0" fontId="17" fillId="0" borderId="37" xfId="12" applyFont="1" applyBorder="1" applyAlignment="1">
      <alignment horizontal="center" vertical="center"/>
    </xf>
    <xf numFmtId="0" fontId="0" fillId="0" borderId="37" xfId="0" applyBorder="1" applyAlignment="1">
      <alignment horizontal="center" vertical="center"/>
    </xf>
    <xf numFmtId="0" fontId="17" fillId="0" borderId="34" xfId="12" applyFont="1" applyBorder="1" applyAlignment="1">
      <alignment horizontal="left" vertical="top" shrinkToFit="1"/>
    </xf>
    <xf numFmtId="0" fontId="17" fillId="0" borderId="34" xfId="0" applyFont="1" applyBorder="1" applyAlignment="1">
      <alignment horizontal="left" vertical="top" shrinkToFit="1"/>
    </xf>
    <xf numFmtId="0" fontId="17" fillId="0" borderId="31" xfId="0" applyFont="1" applyBorder="1" applyAlignment="1">
      <alignment horizontal="left" vertical="top" shrinkToFit="1"/>
    </xf>
    <xf numFmtId="186" fontId="76" fillId="0" borderId="23" xfId="1" applyNumberFormat="1" applyFont="1" applyFill="1" applyBorder="1" applyAlignment="1" applyProtection="1">
      <alignment vertical="center" shrinkToFit="1"/>
      <protection locked="0"/>
    </xf>
    <xf numFmtId="186" fontId="76" fillId="0" borderId="24" xfId="1" applyNumberFormat="1" applyFont="1" applyFill="1" applyBorder="1" applyAlignment="1" applyProtection="1">
      <alignment vertical="center" shrinkToFit="1"/>
      <protection locked="0"/>
    </xf>
    <xf numFmtId="0" fontId="17" fillId="0" borderId="36" xfId="12" applyFont="1" applyBorder="1" applyAlignment="1">
      <alignment horizontal="left" vertical="top" shrinkToFit="1"/>
    </xf>
    <xf numFmtId="0" fontId="17" fillId="0" borderId="36" xfId="0" applyFont="1" applyBorder="1" applyAlignment="1">
      <alignment horizontal="left" vertical="top" shrinkToFit="1"/>
    </xf>
    <xf numFmtId="0" fontId="17" fillId="0" borderId="25" xfId="0" applyFont="1" applyBorder="1" applyAlignment="1">
      <alignment horizontal="left" vertical="top" shrinkToFit="1"/>
    </xf>
    <xf numFmtId="0" fontId="17" fillId="0" borderId="32" xfId="6" quotePrefix="1" applyFont="1" applyBorder="1" applyAlignment="1">
      <alignment horizontal="center" vertical="center" wrapText="1"/>
    </xf>
    <xf numFmtId="0" fontId="1" fillId="0" borderId="25" xfId="0" applyFont="1" applyBorder="1" applyAlignment="1">
      <alignment horizontal="center" vertical="center" wrapText="1"/>
    </xf>
    <xf numFmtId="184" fontId="76" fillId="6" borderId="23" xfId="1" applyNumberFormat="1" applyFont="1" applyFill="1" applyBorder="1" applyAlignment="1" applyProtection="1">
      <alignment vertical="center" shrinkToFit="1"/>
      <protection locked="0"/>
    </xf>
    <xf numFmtId="0" fontId="17" fillId="0" borderId="7" xfId="12" applyFont="1" applyBorder="1" applyAlignment="1">
      <alignment vertical="center"/>
    </xf>
    <xf numFmtId="0" fontId="20" fillId="0" borderId="83" xfId="12" applyFont="1" applyBorder="1" applyAlignment="1">
      <alignment horizontal="center" vertical="center" textRotation="255"/>
    </xf>
    <xf numFmtId="0" fontId="20" fillId="0" borderId="74" xfId="12" applyFont="1" applyBorder="1" applyAlignment="1">
      <alignment horizontal="center" vertical="center" textRotation="255"/>
    </xf>
    <xf numFmtId="0" fontId="0" fillId="0" borderId="77" xfId="0" applyBorder="1" applyAlignment="1">
      <alignment horizontal="center" vertical="center" textRotation="255"/>
    </xf>
    <xf numFmtId="189" fontId="76" fillId="0" borderId="79" xfId="1" applyNumberFormat="1" applyFont="1" applyFill="1" applyBorder="1" applyAlignment="1" applyProtection="1">
      <alignment vertical="center" shrinkToFit="1"/>
    </xf>
    <xf numFmtId="189" fontId="76" fillId="0" borderId="80" xfId="1" applyNumberFormat="1" applyFont="1" applyFill="1" applyBorder="1" applyAlignment="1" applyProtection="1">
      <alignment vertical="center" shrinkToFit="1"/>
    </xf>
    <xf numFmtId="0" fontId="1" fillId="0" borderId="58" xfId="12" applyBorder="1" applyAlignment="1">
      <alignment horizontal="center" vertical="center"/>
    </xf>
    <xf numFmtId="0" fontId="1" fillId="0" borderId="78" xfId="12" applyBorder="1" applyAlignment="1">
      <alignment horizontal="center" vertical="center"/>
    </xf>
    <xf numFmtId="0" fontId="1" fillId="0" borderId="1" xfId="12" applyBorder="1" applyAlignment="1">
      <alignment horizontal="center" vertical="center"/>
    </xf>
    <xf numFmtId="0" fontId="1" fillId="0" borderId="57" xfId="12" applyBorder="1" applyAlignment="1">
      <alignment horizontal="center" vertical="center"/>
    </xf>
    <xf numFmtId="0" fontId="1" fillId="0" borderId="27" xfId="12" applyBorder="1" applyAlignment="1">
      <alignment horizontal="center" vertical="center"/>
    </xf>
    <xf numFmtId="189" fontId="76" fillId="0" borderId="57" xfId="1" applyNumberFormat="1" applyFont="1" applyFill="1" applyBorder="1" applyAlignment="1" applyProtection="1">
      <alignment vertical="center" shrinkToFit="1"/>
    </xf>
    <xf numFmtId="189" fontId="76" fillId="0" borderId="26" xfId="1" applyNumberFormat="1" applyFont="1" applyFill="1" applyBorder="1" applyAlignment="1" applyProtection="1">
      <alignment vertical="center" shrinkToFit="1"/>
    </xf>
    <xf numFmtId="49" fontId="1" fillId="6" borderId="55" xfId="12" applyNumberFormat="1" applyFill="1" applyBorder="1" applyAlignment="1">
      <alignment horizontal="center" vertical="center" wrapText="1"/>
    </xf>
    <xf numFmtId="49" fontId="1" fillId="6" borderId="65" xfId="12" applyNumberFormat="1" applyFill="1" applyBorder="1" applyAlignment="1">
      <alignment horizontal="center" vertical="center" wrapText="1"/>
    </xf>
    <xf numFmtId="49" fontId="1" fillId="6" borderId="66" xfId="12" applyNumberFormat="1" applyFill="1" applyBorder="1" applyAlignment="1">
      <alignment horizontal="center" vertical="center" wrapText="1"/>
    </xf>
    <xf numFmtId="49" fontId="1" fillId="6" borderId="32" xfId="12" applyNumberFormat="1" applyFill="1" applyBorder="1" applyAlignment="1">
      <alignment horizontal="center" vertical="center" wrapText="1"/>
    </xf>
    <xf numFmtId="49" fontId="1" fillId="6" borderId="36" xfId="12" applyNumberFormat="1" applyFill="1" applyBorder="1" applyAlignment="1">
      <alignment horizontal="center" vertical="center" wrapText="1"/>
    </xf>
    <xf numFmtId="49" fontId="1" fillId="6" borderId="25" xfId="12" applyNumberFormat="1" applyFill="1" applyBorder="1" applyAlignment="1">
      <alignment horizontal="center" vertical="center" wrapText="1"/>
    </xf>
    <xf numFmtId="0" fontId="17" fillId="0" borderId="82" xfId="12" applyFont="1" applyBorder="1" applyAlignment="1">
      <alignment horizontal="center" vertical="center"/>
    </xf>
    <xf numFmtId="189" fontId="76" fillId="0" borderId="56" xfId="1" applyNumberFormat="1" applyFont="1" applyFill="1" applyBorder="1" applyAlignment="1" applyProtection="1">
      <alignment vertical="center" shrinkToFit="1"/>
      <protection locked="0"/>
    </xf>
    <xf numFmtId="189" fontId="76" fillId="0" borderId="82" xfId="1" applyNumberFormat="1" applyFont="1" applyFill="1" applyBorder="1" applyAlignment="1" applyProtection="1">
      <alignment vertical="center" shrinkToFit="1"/>
      <protection locked="0"/>
    </xf>
    <xf numFmtId="184" fontId="76" fillId="6" borderId="23" xfId="12" applyNumberFormat="1" applyFont="1" applyFill="1" applyBorder="1" applyAlignment="1" applyProtection="1">
      <alignment horizontal="right" vertical="center" shrinkToFit="1"/>
      <protection locked="0"/>
    </xf>
    <xf numFmtId="0" fontId="1" fillId="0" borderId="79" xfId="12" applyBorder="1" applyAlignment="1">
      <alignment horizontal="center" vertical="center"/>
    </xf>
    <xf numFmtId="0" fontId="1" fillId="0" borderId="80" xfId="12" applyBorder="1" applyAlignment="1">
      <alignment horizontal="center" vertical="center"/>
    </xf>
    <xf numFmtId="0" fontId="1" fillId="0" borderId="81" xfId="12" applyBorder="1" applyAlignment="1">
      <alignment horizontal="center" vertical="center"/>
    </xf>
    <xf numFmtId="0" fontId="1" fillId="0" borderId="32" xfId="12" applyBorder="1" applyAlignment="1">
      <alignment horizontal="center" vertical="center"/>
    </xf>
    <xf numFmtId="0" fontId="1" fillId="0" borderId="25" xfId="12" applyBorder="1" applyAlignment="1">
      <alignment horizontal="center" vertical="center"/>
    </xf>
    <xf numFmtId="0" fontId="17" fillId="0" borderId="24" xfId="12" applyFont="1" applyBorder="1" applyAlignment="1">
      <alignment horizontal="center" vertical="center" wrapText="1"/>
    </xf>
    <xf numFmtId="0" fontId="17" fillId="0" borderId="7" xfId="12" applyFont="1" applyBorder="1"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horizontal="center" vertical="center" wrapText="1"/>
    </xf>
    <xf numFmtId="0" fontId="17" fillId="0" borderId="65" xfId="12" applyFont="1" applyBorder="1" applyAlignment="1">
      <alignment horizontal="center" vertical="center" wrapText="1"/>
    </xf>
    <xf numFmtId="0" fontId="17" fillId="0" borderId="66" xfId="12" applyFont="1" applyBorder="1" applyAlignment="1">
      <alignment horizontal="center" vertical="center" wrapText="1"/>
    </xf>
    <xf numFmtId="189" fontId="76" fillId="0" borderId="55" xfId="1" applyNumberFormat="1" applyFont="1" applyFill="1" applyBorder="1" applyAlignment="1" applyProtection="1">
      <alignment vertical="center" shrinkToFit="1"/>
      <protection locked="0"/>
    </xf>
    <xf numFmtId="189" fontId="76" fillId="0" borderId="65" xfId="1" applyNumberFormat="1" applyFont="1" applyFill="1" applyBorder="1" applyAlignment="1" applyProtection="1">
      <alignment vertical="center" shrinkToFit="1"/>
      <protection locked="0"/>
    </xf>
    <xf numFmtId="0" fontId="1" fillId="0" borderId="43" xfId="12" applyBorder="1" applyAlignment="1">
      <alignment horizontal="center" vertical="center"/>
    </xf>
    <xf numFmtId="0" fontId="1" fillId="0" borderId="37" xfId="12" applyBorder="1" applyAlignment="1">
      <alignment horizontal="center" vertical="center"/>
    </xf>
    <xf numFmtId="0" fontId="1" fillId="0" borderId="8" xfId="12" applyBorder="1" applyAlignment="1">
      <alignment horizontal="center" vertical="center"/>
    </xf>
    <xf numFmtId="0" fontId="1" fillId="0" borderId="43" xfId="12" applyBorder="1" applyAlignment="1">
      <alignment horizontal="center" vertical="center" wrapText="1"/>
    </xf>
    <xf numFmtId="0" fontId="1" fillId="0" borderId="8" xfId="12" applyBorder="1" applyAlignment="1">
      <alignment horizontal="center" vertical="center" wrapText="1"/>
    </xf>
    <xf numFmtId="189" fontId="76" fillId="0" borderId="43" xfId="1" applyNumberFormat="1" applyFont="1" applyFill="1" applyBorder="1" applyAlignment="1" applyProtection="1">
      <alignment vertical="center" shrinkToFit="1"/>
    </xf>
    <xf numFmtId="189" fontId="76" fillId="0" borderId="37" xfId="1" applyNumberFormat="1" applyFont="1" applyFill="1" applyBorder="1" applyAlignment="1" applyProtection="1">
      <alignment vertical="center" shrinkToFit="1"/>
    </xf>
    <xf numFmtId="0" fontId="1" fillId="0" borderId="57" xfId="12" applyBorder="1" applyAlignment="1">
      <alignment horizontal="center" vertical="center" wrapText="1"/>
    </xf>
    <xf numFmtId="0" fontId="1" fillId="0" borderId="27" xfId="12" applyBorder="1" applyAlignment="1">
      <alignment horizontal="center" vertical="center" wrapText="1"/>
    </xf>
    <xf numFmtId="189" fontId="76" fillId="0" borderId="58" xfId="1" applyNumberFormat="1" applyFont="1" applyFill="1" applyBorder="1" applyAlignment="1" applyProtection="1">
      <alignment vertical="center" shrinkToFit="1"/>
    </xf>
    <xf numFmtId="189" fontId="76" fillId="0" borderId="78" xfId="1" applyNumberFormat="1" applyFont="1" applyFill="1" applyBorder="1" applyAlignment="1" applyProtection="1">
      <alignment vertical="center" shrinkToFit="1"/>
    </xf>
    <xf numFmtId="0" fontId="17" fillId="0" borderId="33" xfId="0" quotePrefix="1" applyFont="1" applyBorder="1" applyAlignment="1">
      <alignment horizontal="center" vertical="top" wrapText="1"/>
    </xf>
    <xf numFmtId="0" fontId="17" fillId="0" borderId="65" xfId="12" applyFont="1" applyBorder="1" applyAlignment="1">
      <alignment horizontal="center" vertical="center"/>
    </xf>
    <xf numFmtId="0" fontId="16" fillId="0" borderId="58" xfId="12" applyFont="1" applyBorder="1" applyAlignment="1">
      <alignment horizontal="center" vertical="center" wrapText="1"/>
    </xf>
    <xf numFmtId="0" fontId="16" fillId="0" borderId="1" xfId="12" applyFont="1" applyBorder="1" applyAlignment="1">
      <alignment horizontal="center" vertical="center" wrapText="1"/>
    </xf>
    <xf numFmtId="0" fontId="20" fillId="0" borderId="58" xfId="12" applyFont="1" applyBorder="1" applyAlignment="1">
      <alignment horizontal="center" vertical="center" wrapText="1"/>
    </xf>
    <xf numFmtId="0" fontId="20" fillId="0" borderId="78" xfId="12" applyFont="1" applyBorder="1" applyAlignment="1">
      <alignment horizontal="center" vertical="center" wrapText="1"/>
    </xf>
    <xf numFmtId="0" fontId="20" fillId="0" borderId="1" xfId="12" applyFont="1" applyBorder="1" applyAlignment="1">
      <alignment horizontal="center" vertical="center" wrapText="1"/>
    </xf>
    <xf numFmtId="0" fontId="1" fillId="0" borderId="0" xfId="6" applyAlignment="1" applyProtection="1">
      <alignment horizontal="right"/>
      <protection locked="0"/>
    </xf>
    <xf numFmtId="180" fontId="94" fillId="6" borderId="0" xfId="12" applyNumberFormat="1" applyFont="1" applyFill="1" applyAlignment="1">
      <alignment horizontal="center" shrinkToFit="1"/>
    </xf>
    <xf numFmtId="0" fontId="1" fillId="0" borderId="0" xfId="12" applyAlignment="1">
      <alignment horizontal="center"/>
    </xf>
    <xf numFmtId="0" fontId="20" fillId="0" borderId="58" xfId="12" applyFont="1" applyBorder="1" applyAlignment="1">
      <alignment horizontal="center" vertical="center"/>
    </xf>
    <xf numFmtId="0" fontId="20" fillId="0" borderId="78" xfId="12" applyFont="1" applyBorder="1" applyAlignment="1">
      <alignment horizontal="center" vertical="center"/>
    </xf>
    <xf numFmtId="0" fontId="20" fillId="0" borderId="1" xfId="12" applyFont="1" applyBorder="1" applyAlignment="1">
      <alignment horizontal="center" vertical="center"/>
    </xf>
    <xf numFmtId="0" fontId="17" fillId="0" borderId="58" xfId="12" applyFont="1" applyBorder="1" applyAlignment="1">
      <alignment horizontal="center" vertical="center" wrapText="1"/>
    </xf>
    <xf numFmtId="0" fontId="17" fillId="0" borderId="1" xfId="12" applyFont="1" applyBorder="1" applyAlignment="1">
      <alignment horizontal="center" vertical="center" wrapText="1"/>
    </xf>
    <xf numFmtId="0" fontId="94" fillId="6" borderId="0" xfId="12" applyFont="1" applyFill="1" applyAlignment="1">
      <alignment horizontal="center" shrinkToFit="1"/>
    </xf>
    <xf numFmtId="0" fontId="20" fillId="0" borderId="24" xfId="12" applyFont="1" applyBorder="1" applyAlignment="1">
      <alignment wrapText="1"/>
    </xf>
    <xf numFmtId="0" fontId="20" fillId="0" borderId="7" xfId="12" applyFont="1" applyBorder="1" applyAlignment="1">
      <alignment wrapText="1"/>
    </xf>
    <xf numFmtId="0" fontId="20" fillId="0" borderId="24" xfId="12" applyFont="1" applyBorder="1"/>
    <xf numFmtId="0" fontId="20" fillId="0" borderId="7" xfId="12" applyFont="1" applyBorder="1"/>
    <xf numFmtId="0" fontId="1" fillId="0" borderId="36" xfId="12" applyBorder="1" applyAlignment="1">
      <alignment horizontal="center" vertical="center"/>
    </xf>
    <xf numFmtId="0" fontId="20" fillId="0" borderId="26" xfId="12" applyFont="1" applyBorder="1" applyAlignment="1">
      <alignment horizontal="center" vertical="center"/>
    </xf>
    <xf numFmtId="0" fontId="20" fillId="0" borderId="27" xfId="12" applyFont="1" applyBorder="1" applyAlignment="1">
      <alignment horizontal="center" vertical="center"/>
    </xf>
    <xf numFmtId="0" fontId="20" fillId="0" borderId="57" xfId="12" applyFont="1" applyBorder="1" applyAlignment="1">
      <alignment horizontal="center" vertical="center"/>
    </xf>
    <xf numFmtId="0" fontId="1" fillId="0" borderId="74" xfId="12" applyBorder="1" applyAlignment="1">
      <alignment horizontal="center" vertical="center" textRotation="255"/>
    </xf>
    <xf numFmtId="0" fontId="1" fillId="0" borderId="75" xfId="12" applyBorder="1" applyAlignment="1">
      <alignment horizontal="center" vertical="center" textRotation="255"/>
    </xf>
    <xf numFmtId="0" fontId="21" fillId="0" borderId="12" xfId="12" applyFont="1" applyBorder="1" applyAlignment="1">
      <alignment vertical="center"/>
    </xf>
    <xf numFmtId="0" fontId="21" fillId="0" borderId="5" xfId="12" applyFont="1" applyBorder="1" applyAlignment="1">
      <alignment vertical="center"/>
    </xf>
    <xf numFmtId="0" fontId="0" fillId="0" borderId="56" xfId="12" applyFont="1" applyBorder="1" applyAlignment="1">
      <alignment horizontal="center" vertical="center" textRotation="255"/>
    </xf>
    <xf numFmtId="0" fontId="1" fillId="0" borderId="67" xfId="12" applyBorder="1" applyAlignment="1">
      <alignment horizontal="center" vertical="center" textRotation="255"/>
    </xf>
    <xf numFmtId="0" fontId="0" fillId="0" borderId="54" xfId="12" applyFont="1" applyBorder="1" applyAlignment="1">
      <alignment horizontal="center" vertical="center" textRotation="255"/>
    </xf>
    <xf numFmtId="0" fontId="1" fillId="0" borderId="9" xfId="12" applyBorder="1" applyAlignment="1">
      <alignment horizontal="center" vertical="center" textRotation="255"/>
    </xf>
    <xf numFmtId="0" fontId="1" fillId="0" borderId="54" xfId="12" applyBorder="1" applyAlignment="1">
      <alignment horizontal="center" vertical="center" textRotation="255"/>
    </xf>
    <xf numFmtId="0" fontId="1" fillId="0" borderId="57" xfId="12" applyBorder="1" applyAlignment="1">
      <alignment horizontal="center" vertical="center" textRotation="255"/>
    </xf>
    <xf numFmtId="0" fontId="1" fillId="0" borderId="27" xfId="12" applyBorder="1" applyAlignment="1">
      <alignment horizontal="center" vertical="center" textRotation="255"/>
    </xf>
    <xf numFmtId="0" fontId="20" fillId="0" borderId="43" xfId="12" applyFont="1" applyBorder="1" applyAlignment="1">
      <alignment horizontal="center" vertical="center"/>
    </xf>
    <xf numFmtId="0" fontId="20" fillId="0" borderId="37" xfId="12" applyFont="1" applyBorder="1" applyAlignment="1">
      <alignment horizontal="center" vertical="center"/>
    </xf>
    <xf numFmtId="0" fontId="20" fillId="0" borderId="8" xfId="12" applyFont="1" applyBorder="1" applyAlignment="1">
      <alignment horizontal="center" vertical="center"/>
    </xf>
    <xf numFmtId="0" fontId="21" fillId="0" borderId="20" xfId="12" applyFont="1" applyBorder="1" applyAlignment="1">
      <alignment vertical="center"/>
    </xf>
    <xf numFmtId="0" fontId="21" fillId="0" borderId="4" xfId="12" applyFont="1" applyBorder="1" applyAlignment="1">
      <alignment vertical="center"/>
    </xf>
    <xf numFmtId="0" fontId="20" fillId="0" borderId="76" xfId="12" applyFont="1" applyBorder="1" applyAlignment="1">
      <alignment horizontal="center" vertical="center" textRotation="255"/>
    </xf>
    <xf numFmtId="0" fontId="20" fillId="0" borderId="77" xfId="12" applyFont="1" applyBorder="1" applyAlignment="1">
      <alignment horizontal="center" vertical="center" textRotation="255"/>
    </xf>
    <xf numFmtId="177" fontId="39" fillId="0" borderId="0" xfId="0" applyNumberFormat="1" applyFont="1" applyAlignment="1">
      <alignment horizontal="center" vertical="center"/>
    </xf>
    <xf numFmtId="0" fontId="16" fillId="0" borderId="0" xfId="0" applyFont="1" applyAlignment="1">
      <alignment horizontal="center" vertical="center" wrapText="1"/>
    </xf>
    <xf numFmtId="181" fontId="94" fillId="6" borderId="43" xfId="1" applyNumberFormat="1" applyFont="1" applyFill="1" applyBorder="1" applyAlignment="1" applyProtection="1">
      <alignment horizontal="right" vertical="center"/>
      <protection locked="0"/>
    </xf>
    <xf numFmtId="181" fontId="94" fillId="0" borderId="37" xfId="0" applyNumberFormat="1" applyFont="1" applyBorder="1" applyAlignment="1">
      <alignment horizontal="right" vertical="center"/>
    </xf>
    <xf numFmtId="0" fontId="17" fillId="0" borderId="37" xfId="0" applyFont="1" applyBorder="1" applyAlignment="1">
      <alignment horizontal="center" vertical="center"/>
    </xf>
    <xf numFmtId="178" fontId="17" fillId="0" borderId="11" xfId="12" applyNumberFormat="1" applyFont="1" applyBorder="1" applyAlignment="1">
      <alignment horizontal="center" vertical="center" wrapText="1"/>
    </xf>
    <xf numFmtId="178" fontId="17" fillId="0" borderId="6" xfId="12" applyNumberFormat="1" applyFont="1" applyBorder="1" applyAlignment="1">
      <alignment horizontal="center" vertical="center" wrapText="1"/>
    </xf>
    <xf numFmtId="0" fontId="20" fillId="0" borderId="11" xfId="12" applyFont="1" applyBorder="1" applyAlignment="1">
      <alignment vertical="center"/>
    </xf>
    <xf numFmtId="0" fontId="20" fillId="0" borderId="6" xfId="12" applyFont="1" applyBorder="1" applyAlignment="1">
      <alignment vertical="center"/>
    </xf>
    <xf numFmtId="188" fontId="94" fillId="0" borderId="14" xfId="1" applyNumberFormat="1" applyFont="1" applyFill="1" applyBorder="1" applyAlignment="1" applyProtection="1">
      <alignment vertical="center"/>
      <protection locked="0"/>
    </xf>
    <xf numFmtId="188" fontId="94" fillId="0" borderId="11" xfId="1" applyNumberFormat="1" applyFont="1" applyFill="1" applyBorder="1" applyAlignment="1" applyProtection="1">
      <alignment vertical="center"/>
      <protection locked="0"/>
    </xf>
    <xf numFmtId="181" fontId="94" fillId="6" borderId="14" xfId="1" applyNumberFormat="1" applyFont="1" applyFill="1" applyBorder="1" applyAlignment="1" applyProtection="1">
      <alignment vertical="center"/>
      <protection locked="0"/>
    </xf>
    <xf numFmtId="181" fontId="94" fillId="6" borderId="11" xfId="1" applyNumberFormat="1" applyFont="1" applyFill="1" applyBorder="1" applyAlignment="1" applyProtection="1">
      <alignment vertical="center"/>
      <protection locked="0"/>
    </xf>
    <xf numFmtId="0" fontId="17" fillId="0" borderId="11" xfId="12" applyFont="1" applyBorder="1" applyAlignment="1">
      <alignment horizontal="center" vertical="center"/>
    </xf>
    <xf numFmtId="0" fontId="17" fillId="0" borderId="6" xfId="12" applyFont="1" applyBorder="1" applyAlignment="1">
      <alignment horizontal="center" vertical="center"/>
    </xf>
    <xf numFmtId="0" fontId="20" fillId="3" borderId="43" xfId="0" applyFont="1" applyFill="1" applyBorder="1" applyAlignment="1">
      <alignment horizontal="center" vertical="center"/>
    </xf>
    <xf numFmtId="189" fontId="94" fillId="0" borderId="43" xfId="0" applyNumberFormat="1" applyFont="1" applyBorder="1" applyAlignment="1">
      <alignment horizontal="right" vertical="center" shrinkToFit="1"/>
    </xf>
    <xf numFmtId="189" fontId="94" fillId="0" borderId="37" xfId="0" applyNumberFormat="1" applyFont="1" applyBorder="1" applyAlignment="1">
      <alignment horizontal="right" vertical="center" shrinkToFit="1"/>
    </xf>
    <xf numFmtId="0" fontId="17" fillId="3" borderId="43" xfId="0" applyFont="1" applyFill="1" applyBorder="1" applyAlignment="1">
      <alignment horizontal="center" vertical="center"/>
    </xf>
    <xf numFmtId="0" fontId="17" fillId="0" borderId="8" xfId="0" applyFont="1" applyBorder="1" applyAlignment="1">
      <alignment horizontal="center" vertical="center"/>
    </xf>
    <xf numFmtId="177" fontId="16" fillId="0" borderId="37" xfId="0" applyNumberFormat="1" applyFont="1" applyBorder="1" applyAlignment="1">
      <alignment horizontal="center" vertical="center" wrapText="1"/>
    </xf>
    <xf numFmtId="0" fontId="16" fillId="0" borderId="8" xfId="0" applyFont="1" applyBorder="1" applyAlignment="1">
      <alignment horizontal="center" vertical="center"/>
    </xf>
    <xf numFmtId="0" fontId="20" fillId="3" borderId="43"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0" borderId="0" xfId="0" applyFont="1" applyAlignment="1">
      <alignment horizontal="center" vertical="center" wrapText="1"/>
    </xf>
    <xf numFmtId="189" fontId="94" fillId="0" borderId="43" xfId="1" applyNumberFormat="1" applyFont="1" applyBorder="1" applyAlignment="1">
      <alignment horizontal="right" vertical="center" shrinkToFit="1"/>
    </xf>
    <xf numFmtId="189" fontId="94" fillId="0" borderId="37" xfId="1" applyNumberFormat="1" applyFont="1" applyBorder="1" applyAlignment="1">
      <alignment horizontal="right" vertical="center" shrinkToFit="1"/>
    </xf>
    <xf numFmtId="178" fontId="17" fillId="0" borderId="17" xfId="12" applyNumberFormat="1" applyFont="1" applyBorder="1" applyAlignment="1">
      <alignment horizontal="center" vertical="center"/>
    </xf>
    <xf numFmtId="178" fontId="17" fillId="0" borderId="21" xfId="12" applyNumberFormat="1" applyFont="1" applyBorder="1" applyAlignment="1">
      <alignment horizontal="center" vertical="center"/>
    </xf>
    <xf numFmtId="0" fontId="20" fillId="0" borderId="11" xfId="12" applyFont="1" applyBorder="1" applyAlignment="1">
      <alignment vertical="center" wrapText="1"/>
    </xf>
    <xf numFmtId="0" fontId="20" fillId="0" borderId="6" xfId="12" applyFont="1" applyBorder="1" applyAlignment="1">
      <alignment vertical="center" wrapText="1"/>
    </xf>
    <xf numFmtId="0" fontId="20" fillId="0" borderId="84" xfId="12" applyFont="1" applyBorder="1" applyAlignment="1">
      <alignment vertical="center"/>
    </xf>
    <xf numFmtId="0" fontId="20" fillId="0" borderId="85" xfId="12" applyFont="1" applyBorder="1" applyAlignment="1">
      <alignment vertical="center"/>
    </xf>
    <xf numFmtId="0" fontId="20" fillId="0" borderId="20" xfId="12" applyFont="1" applyBorder="1" applyAlignment="1">
      <alignment vertical="center" wrapText="1"/>
    </xf>
    <xf numFmtId="0" fontId="20" fillId="0" borderId="4" xfId="12" applyFont="1" applyBorder="1" applyAlignment="1">
      <alignment vertical="center" wrapText="1"/>
    </xf>
    <xf numFmtId="182" fontId="1" fillId="0" borderId="55" xfId="12" applyNumberFormat="1" applyBorder="1" applyAlignment="1">
      <alignment horizontal="center" vertical="center" wrapText="1"/>
    </xf>
    <xf numFmtId="182" fontId="0" fillId="0" borderId="65" xfId="0" applyNumberFormat="1" applyBorder="1" applyAlignment="1">
      <alignment horizontal="center" vertical="center" wrapText="1"/>
    </xf>
    <xf numFmtId="182" fontId="0" fillId="0" borderId="66" xfId="0" applyNumberFormat="1" applyBorder="1" applyAlignment="1">
      <alignment horizontal="center" vertical="center" wrapText="1"/>
    </xf>
    <xf numFmtId="182" fontId="0" fillId="0" borderId="32" xfId="0" applyNumberFormat="1" applyBorder="1" applyAlignment="1">
      <alignment horizontal="center" vertical="center" wrapText="1"/>
    </xf>
    <xf numFmtId="182" fontId="0" fillId="0" borderId="36" xfId="0" applyNumberFormat="1" applyBorder="1" applyAlignment="1">
      <alignment horizontal="center" vertical="center" wrapText="1"/>
    </xf>
    <xf numFmtId="182" fontId="0" fillId="0" borderId="25" xfId="0" applyNumberFormat="1" applyBorder="1" applyAlignment="1">
      <alignment horizontal="center" vertical="center" wrapText="1"/>
    </xf>
    <xf numFmtId="0" fontId="20" fillId="0" borderId="43" xfId="6" applyFont="1" applyBorder="1" applyAlignment="1">
      <alignment horizontal="center" vertical="center" wrapText="1"/>
    </xf>
    <xf numFmtId="0" fontId="20" fillId="0" borderId="37" xfId="6" applyFont="1" applyBorder="1" applyAlignment="1">
      <alignment horizontal="center" vertical="center" wrapText="1"/>
    </xf>
    <xf numFmtId="0" fontId="20" fillId="0" borderId="8" xfId="6" applyFont="1" applyBorder="1" applyAlignment="1">
      <alignment horizontal="center" vertical="center" wrapText="1"/>
    </xf>
    <xf numFmtId="0" fontId="20" fillId="0" borderId="43" xfId="12" applyFont="1" applyBorder="1" applyAlignment="1">
      <alignment horizontal="center" vertical="center" wrapText="1"/>
    </xf>
    <xf numFmtId="0" fontId="20" fillId="0" borderId="37" xfId="12" applyFont="1" applyBorder="1" applyAlignment="1">
      <alignment horizontal="center" vertical="center" wrapText="1"/>
    </xf>
    <xf numFmtId="0" fontId="20" fillId="0" borderId="8" xfId="12" applyFont="1" applyBorder="1" applyAlignment="1">
      <alignment horizontal="center" vertical="center" wrapText="1"/>
    </xf>
    <xf numFmtId="0" fontId="20" fillId="0" borderId="5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 fillId="0" borderId="0" xfId="12" applyAlignment="1">
      <alignment horizontal="right"/>
    </xf>
    <xf numFmtId="0" fontId="0" fillId="0" borderId="0" xfId="12" applyFont="1" applyAlignment="1">
      <alignment horizontal="right"/>
    </xf>
    <xf numFmtId="0" fontId="17" fillId="0" borderId="17" xfId="12" applyFont="1" applyBorder="1" applyAlignment="1">
      <alignment horizontal="center" vertical="center"/>
    </xf>
    <xf numFmtId="0" fontId="17" fillId="0" borderId="21" xfId="12" applyFont="1" applyBorder="1" applyAlignment="1">
      <alignment horizontal="center" vertical="center"/>
    </xf>
    <xf numFmtId="0" fontId="20" fillId="0" borderId="17" xfId="12" applyFont="1" applyBorder="1" applyAlignment="1">
      <alignment vertical="center" wrapText="1"/>
    </xf>
    <xf numFmtId="0" fontId="20" fillId="0" borderId="21" xfId="12" applyFont="1" applyBorder="1" applyAlignment="1">
      <alignment vertical="center" wrapText="1"/>
    </xf>
    <xf numFmtId="0" fontId="20" fillId="0" borderId="75" xfId="12" applyFont="1" applyBorder="1" applyAlignment="1">
      <alignment horizontal="center" vertical="center" textRotation="255"/>
    </xf>
    <xf numFmtId="0" fontId="1" fillId="0" borderId="32" xfId="12" applyBorder="1" applyAlignment="1">
      <alignment horizontal="center" vertical="center" textRotation="255"/>
    </xf>
    <xf numFmtId="0" fontId="1" fillId="0" borderId="25" xfId="12" applyBorder="1" applyAlignment="1">
      <alignment horizontal="center" vertical="center" textRotation="255"/>
    </xf>
    <xf numFmtId="188" fontId="94" fillId="0" borderId="10" xfId="1" applyNumberFormat="1" applyFont="1" applyFill="1" applyBorder="1" applyAlignment="1" applyProtection="1">
      <alignment vertical="center"/>
      <protection locked="0"/>
    </xf>
    <xf numFmtId="188" fontId="94" fillId="0" borderId="17" xfId="1" applyNumberFormat="1" applyFont="1" applyFill="1" applyBorder="1" applyAlignment="1" applyProtection="1">
      <alignment vertical="center"/>
      <protection locked="0"/>
    </xf>
    <xf numFmtId="188" fontId="94" fillId="0" borderId="19" xfId="1" applyNumberFormat="1" applyFont="1" applyFill="1" applyBorder="1" applyAlignment="1" applyProtection="1">
      <alignment vertical="center"/>
      <protection locked="0"/>
    </xf>
    <xf numFmtId="188" fontId="94" fillId="0" borderId="20" xfId="1" applyNumberFormat="1" applyFont="1" applyFill="1" applyBorder="1" applyAlignment="1" applyProtection="1">
      <alignment vertical="center"/>
      <protection locked="0"/>
    </xf>
    <xf numFmtId="0" fontId="20" fillId="0" borderId="17" xfId="12" applyFont="1" applyBorder="1" applyAlignment="1">
      <alignment vertical="center"/>
    </xf>
    <xf numFmtId="0" fontId="20" fillId="0" borderId="21" xfId="12" applyFont="1" applyBorder="1" applyAlignment="1">
      <alignment vertical="center"/>
    </xf>
    <xf numFmtId="0" fontId="1" fillId="0" borderId="83" xfId="12" applyBorder="1" applyAlignment="1">
      <alignment horizontal="center" vertical="center" textRotation="255"/>
    </xf>
    <xf numFmtId="0" fontId="17" fillId="0" borderId="12" xfId="12" applyFont="1" applyBorder="1" applyAlignment="1">
      <alignment horizontal="center" vertical="center"/>
    </xf>
    <xf numFmtId="0" fontId="17" fillId="0" borderId="5" xfId="12" applyFont="1" applyBorder="1" applyAlignment="1">
      <alignment horizontal="center" vertical="center"/>
    </xf>
    <xf numFmtId="178" fontId="17" fillId="0" borderId="20" xfId="12" applyNumberFormat="1" applyFont="1" applyBorder="1" applyAlignment="1">
      <alignment horizontal="center" vertical="center" wrapText="1"/>
    </xf>
    <xf numFmtId="178" fontId="17" fillId="0" borderId="4" xfId="12" applyNumberFormat="1" applyFont="1" applyBorder="1" applyAlignment="1">
      <alignment horizontal="center" vertical="center" wrapText="1"/>
    </xf>
    <xf numFmtId="178" fontId="17" fillId="0" borderId="11" xfId="12" applyNumberFormat="1" applyFont="1" applyBorder="1" applyAlignment="1">
      <alignment horizontal="center" vertical="center"/>
    </xf>
    <xf numFmtId="178" fontId="17" fillId="0" borderId="6" xfId="12" applyNumberFormat="1" applyFont="1" applyBorder="1" applyAlignment="1">
      <alignment horizontal="center" vertical="center"/>
    </xf>
    <xf numFmtId="178" fontId="17" fillId="0" borderId="12" xfId="12" applyNumberFormat="1" applyFont="1" applyBorder="1" applyAlignment="1">
      <alignment horizontal="center" vertical="center"/>
    </xf>
    <xf numFmtId="178" fontId="17" fillId="0" borderId="5" xfId="12" applyNumberFormat="1" applyFont="1" applyBorder="1" applyAlignment="1">
      <alignment horizontal="center" vertical="center"/>
    </xf>
    <xf numFmtId="188" fontId="94" fillId="0" borderId="22" xfId="1" applyNumberFormat="1" applyFont="1" applyFill="1" applyBorder="1" applyAlignment="1" applyProtection="1">
      <alignment vertical="center"/>
      <protection locked="0"/>
    </xf>
    <xf numFmtId="188" fontId="94" fillId="0" borderId="12" xfId="1" applyNumberFormat="1" applyFont="1" applyFill="1" applyBorder="1" applyAlignment="1" applyProtection="1">
      <alignment vertical="center"/>
      <protection locked="0"/>
    </xf>
    <xf numFmtId="181" fontId="94" fillId="6" borderId="10" xfId="1" applyNumberFormat="1" applyFont="1" applyFill="1" applyBorder="1" applyAlignment="1" applyProtection="1">
      <alignment vertical="center"/>
      <protection locked="0"/>
    </xf>
    <xf numFmtId="181" fontId="94" fillId="6" borderId="17" xfId="1" applyNumberFormat="1" applyFont="1" applyFill="1" applyBorder="1" applyAlignment="1" applyProtection="1">
      <alignment vertical="center"/>
      <protection locked="0"/>
    </xf>
    <xf numFmtId="188" fontId="94" fillId="0" borderId="28" xfId="1" applyNumberFormat="1" applyFont="1" applyFill="1" applyBorder="1" applyAlignment="1" applyProtection="1">
      <alignment vertical="center"/>
      <protection locked="0"/>
    </xf>
    <xf numFmtId="188" fontId="94" fillId="0" borderId="84" xfId="1" applyNumberFormat="1" applyFont="1" applyFill="1" applyBorder="1" applyAlignment="1" applyProtection="1">
      <alignment vertical="center"/>
      <protection locked="0"/>
    </xf>
    <xf numFmtId="0" fontId="17" fillId="0" borderId="20" xfId="12" applyFont="1" applyBorder="1" applyAlignment="1">
      <alignment horizontal="center" vertical="center"/>
    </xf>
    <xf numFmtId="0" fontId="17" fillId="0" borderId="4" xfId="12" applyFont="1" applyBorder="1" applyAlignment="1">
      <alignment horizontal="center" vertical="center"/>
    </xf>
    <xf numFmtId="0" fontId="17" fillId="0" borderId="84" xfId="12" applyFont="1" applyBorder="1" applyAlignment="1">
      <alignment horizontal="center" vertical="center"/>
    </xf>
    <xf numFmtId="0" fontId="17" fillId="0" borderId="85" xfId="12" applyFont="1" applyBorder="1" applyAlignment="1">
      <alignment horizontal="center" vertical="center"/>
    </xf>
    <xf numFmtId="178" fontId="17" fillId="0" borderId="84" xfId="12" applyNumberFormat="1" applyFont="1" applyBorder="1" applyAlignment="1">
      <alignment horizontal="center" vertical="center"/>
    </xf>
    <xf numFmtId="178" fontId="17" fillId="0" borderId="85" xfId="12" applyNumberFormat="1" applyFont="1" applyBorder="1" applyAlignment="1">
      <alignment horizontal="center" vertical="center"/>
    </xf>
    <xf numFmtId="0" fontId="17" fillId="0" borderId="11" xfId="12" applyFont="1" applyBorder="1" applyAlignment="1">
      <alignment horizontal="center" vertical="center" wrapText="1"/>
    </xf>
    <xf numFmtId="181" fontId="94" fillId="6" borderId="19" xfId="1" applyNumberFormat="1" applyFont="1" applyFill="1" applyBorder="1" applyAlignment="1" applyProtection="1">
      <alignment vertical="center"/>
      <protection locked="0"/>
    </xf>
    <xf numFmtId="181" fontId="94" fillId="6" borderId="20" xfId="1" applyNumberFormat="1" applyFont="1" applyFill="1" applyBorder="1" applyAlignment="1" applyProtection="1">
      <alignment vertical="center"/>
      <protection locked="0"/>
    </xf>
    <xf numFmtId="181" fontId="94" fillId="6" borderId="28" xfId="1" applyNumberFormat="1" applyFont="1" applyFill="1" applyBorder="1" applyAlignment="1" applyProtection="1">
      <alignment vertical="center"/>
      <protection locked="0"/>
    </xf>
    <xf numFmtId="181" fontId="94" fillId="6" borderId="84" xfId="1" applyNumberFormat="1" applyFont="1" applyFill="1" applyBorder="1" applyAlignment="1" applyProtection="1">
      <alignment vertical="center"/>
      <protection locked="0"/>
    </xf>
    <xf numFmtId="181" fontId="94" fillId="6" borderId="22" xfId="1" applyNumberFormat="1" applyFont="1" applyFill="1" applyBorder="1" applyAlignment="1" applyProtection="1">
      <alignment vertical="center"/>
      <protection locked="0"/>
    </xf>
    <xf numFmtId="181" fontId="94" fillId="6" borderId="12" xfId="1" applyNumberFormat="1" applyFont="1" applyFill="1" applyBorder="1" applyAlignment="1" applyProtection="1">
      <alignment vertical="center"/>
      <protection locked="0"/>
    </xf>
    <xf numFmtId="0" fontId="20" fillId="0" borderId="12" xfId="12" applyFont="1" applyBorder="1" applyAlignment="1">
      <alignment vertical="center"/>
    </xf>
    <xf numFmtId="0" fontId="20" fillId="0" borderId="5" xfId="12" applyFont="1" applyBorder="1" applyAlignment="1">
      <alignment vertical="center"/>
    </xf>
    <xf numFmtId="182" fontId="38" fillId="0" borderId="55" xfId="7" applyNumberFormat="1" applyFont="1" applyBorder="1" applyAlignment="1">
      <alignment horizontal="center" vertical="center" wrapText="1"/>
    </xf>
    <xf numFmtId="182" fontId="38" fillId="0" borderId="66" xfId="7" applyNumberFormat="1" applyFont="1" applyBorder="1" applyAlignment="1">
      <alignment horizontal="center" vertical="center" wrapText="1"/>
    </xf>
    <xf numFmtId="182" fontId="38" fillId="0" borderId="32" xfId="7" applyNumberFormat="1" applyFont="1" applyBorder="1" applyAlignment="1">
      <alignment horizontal="center" vertical="center" wrapText="1"/>
    </xf>
    <xf numFmtId="182" fontId="38" fillId="0" borderId="25" xfId="7" applyNumberFormat="1" applyFont="1" applyBorder="1" applyAlignment="1">
      <alignment horizontal="center" vertical="center" wrapText="1"/>
    </xf>
    <xf numFmtId="0" fontId="24" fillId="0" borderId="11" xfId="7" applyFont="1" applyBorder="1" applyAlignment="1">
      <alignment horizontal="justify" vertical="center" wrapText="1"/>
    </xf>
    <xf numFmtId="0" fontId="42" fillId="0" borderId="43" xfId="7" applyFont="1" applyBorder="1" applyAlignment="1">
      <alignment horizontal="center" vertical="center"/>
    </xf>
    <xf numFmtId="0" fontId="42" fillId="0" borderId="37" xfId="7" applyFont="1" applyBorder="1" applyAlignment="1">
      <alignment horizontal="center" vertical="center"/>
    </xf>
    <xf numFmtId="0" fontId="42" fillId="0" borderId="8" xfId="7" applyFont="1" applyBorder="1" applyAlignment="1">
      <alignment horizontal="center" vertical="center"/>
    </xf>
    <xf numFmtId="0" fontId="55" fillId="0" borderId="0" xfId="7" applyFont="1" applyAlignment="1">
      <alignment horizontal="left" vertical="center"/>
    </xf>
    <xf numFmtId="0" fontId="24" fillId="0" borderId="20" xfId="7" applyFont="1" applyBorder="1" applyAlignment="1">
      <alignment horizontal="justify" vertical="center" wrapText="1"/>
    </xf>
    <xf numFmtId="182" fontId="38" fillId="0" borderId="55" xfId="12" applyNumberFormat="1" applyFont="1" applyBorder="1" applyAlignment="1">
      <alignment horizontal="center" vertical="center" wrapText="1"/>
    </xf>
    <xf numFmtId="182" fontId="38" fillId="0" borderId="66" xfId="12" applyNumberFormat="1" applyFont="1" applyBorder="1" applyAlignment="1">
      <alignment horizontal="center" vertical="center" wrapText="1"/>
    </xf>
    <xf numFmtId="182" fontId="38" fillId="0" borderId="32" xfId="12" applyNumberFormat="1" applyFont="1" applyBorder="1" applyAlignment="1">
      <alignment horizontal="center" vertical="center" wrapText="1"/>
    </xf>
    <xf numFmtId="182" fontId="38" fillId="0" borderId="25" xfId="12" applyNumberFormat="1" applyFont="1" applyBorder="1" applyAlignment="1">
      <alignment horizontal="center" vertical="center" wrapText="1"/>
    </xf>
    <xf numFmtId="49" fontId="21" fillId="6" borderId="2" xfId="14" applyNumberFormat="1" applyFont="1" applyFill="1" applyBorder="1" applyAlignment="1" applyProtection="1">
      <alignment vertical="center" wrapText="1"/>
      <protection locked="0"/>
    </xf>
    <xf numFmtId="49" fontId="21" fillId="6" borderId="3" xfId="14" applyNumberFormat="1" applyFont="1" applyFill="1" applyBorder="1" applyAlignment="1" applyProtection="1">
      <alignment vertical="center" wrapText="1"/>
      <protection locked="0"/>
    </xf>
    <xf numFmtId="0" fontId="20" fillId="0" borderId="4" xfId="14" applyFont="1" applyBorder="1" applyAlignment="1">
      <alignment horizontal="center" vertical="center"/>
    </xf>
    <xf numFmtId="0" fontId="20" fillId="0" borderId="6" xfId="14" applyFont="1" applyBorder="1" applyAlignment="1">
      <alignment horizontal="center" vertical="center"/>
    </xf>
    <xf numFmtId="0" fontId="20" fillId="0" borderId="21" xfId="14" applyFont="1" applyBorder="1" applyAlignment="1">
      <alignment horizontal="center" vertical="center"/>
    </xf>
    <xf numFmtId="0" fontId="20" fillId="0" borderId="18" xfId="12" applyFont="1" applyBorder="1" applyAlignment="1">
      <alignment horizontal="center" vertical="center"/>
    </xf>
    <xf numFmtId="184" fontId="94" fillId="6" borderId="19" xfId="14" applyNumberFormat="1" applyFont="1" applyFill="1" applyBorder="1" applyAlignment="1" applyProtection="1">
      <alignment horizontal="right" vertical="center" shrinkToFit="1"/>
      <protection locked="0"/>
    </xf>
    <xf numFmtId="184" fontId="94" fillId="6" borderId="14" xfId="14" applyNumberFormat="1" applyFont="1" applyFill="1" applyBorder="1" applyAlignment="1" applyProtection="1">
      <alignment horizontal="right" vertical="center" shrinkToFit="1"/>
      <protection locked="0"/>
    </xf>
    <xf numFmtId="184" fontId="94" fillId="6" borderId="10" xfId="14" applyNumberFormat="1" applyFont="1" applyFill="1" applyBorder="1" applyAlignment="1" applyProtection="1">
      <alignment horizontal="right" vertical="center" shrinkToFit="1"/>
      <protection locked="0"/>
    </xf>
    <xf numFmtId="176" fontId="94" fillId="0" borderId="23" xfId="14" applyNumberFormat="1" applyFont="1" applyBorder="1" applyAlignment="1">
      <alignment horizontal="right" vertical="center"/>
    </xf>
    <xf numFmtId="176" fontId="94" fillId="0" borderId="32" xfId="14" applyNumberFormat="1" applyFont="1" applyBorder="1" applyAlignment="1">
      <alignment horizontal="right" vertical="center"/>
    </xf>
    <xf numFmtId="184" fontId="94" fillId="6" borderId="23" xfId="14" applyNumberFormat="1" applyFont="1" applyFill="1" applyBorder="1" applyAlignment="1" applyProtection="1">
      <alignment horizontal="right" vertical="center" shrinkToFit="1"/>
      <protection locked="0"/>
    </xf>
    <xf numFmtId="184" fontId="94" fillId="6" borderId="32" xfId="14" applyNumberFormat="1" applyFont="1" applyFill="1" applyBorder="1" applyAlignment="1" applyProtection="1">
      <alignment horizontal="right" vertical="center" shrinkToFit="1"/>
      <protection locked="0"/>
    </xf>
    <xf numFmtId="176" fontId="94" fillId="0" borderId="23" xfId="14" applyNumberFormat="1" applyFont="1" applyBorder="1" applyAlignment="1" applyProtection="1">
      <alignment horizontal="right" vertical="center"/>
      <protection locked="0"/>
    </xf>
    <xf numFmtId="176" fontId="94" fillId="0" borderId="32" xfId="14" applyNumberFormat="1" applyFont="1" applyBorder="1" applyAlignment="1" applyProtection="1">
      <alignment horizontal="right" vertical="center"/>
      <protection locked="0"/>
    </xf>
    <xf numFmtId="0" fontId="20" fillId="0" borderId="6" xfId="14" applyFont="1" applyBorder="1" applyAlignment="1">
      <alignment horizontal="left" vertical="center"/>
    </xf>
    <xf numFmtId="0" fontId="20" fillId="0" borderId="21" xfId="14" applyFont="1" applyBorder="1" applyAlignment="1">
      <alignment horizontal="left" vertical="center"/>
    </xf>
    <xf numFmtId="0" fontId="21" fillId="0" borderId="23" xfId="12" applyFont="1" applyBorder="1" applyAlignment="1">
      <alignment horizontal="left" vertical="center"/>
    </xf>
    <xf numFmtId="0" fontId="21" fillId="0" borderId="24" xfId="12" applyFont="1" applyBorder="1" applyAlignment="1">
      <alignment horizontal="left" vertical="center"/>
    </xf>
    <xf numFmtId="0" fontId="21" fillId="0" borderId="7" xfId="12" applyFont="1" applyBorder="1" applyAlignment="1">
      <alignment horizontal="left" vertical="center"/>
    </xf>
    <xf numFmtId="0" fontId="17" fillId="0" borderId="3" xfId="12" applyFont="1" applyBorder="1" applyAlignment="1">
      <alignment horizontal="center" vertical="center" wrapText="1"/>
    </xf>
    <xf numFmtId="0" fontId="17" fillId="0" borderId="3" xfId="12" applyFont="1" applyBorder="1" applyAlignment="1">
      <alignment horizontal="center" vertical="center"/>
    </xf>
    <xf numFmtId="0" fontId="21" fillId="0" borderId="19" xfId="12" applyFont="1" applyBorder="1" applyAlignment="1">
      <alignment horizontal="center" vertical="center" wrapText="1"/>
    </xf>
    <xf numFmtId="0" fontId="21" fillId="0" borderId="20" xfId="12" applyFont="1" applyBorder="1" applyAlignment="1">
      <alignment horizontal="center" vertical="center" wrapText="1"/>
    </xf>
    <xf numFmtId="0" fontId="21" fillId="0" borderId="4" xfId="12" applyFont="1" applyBorder="1" applyAlignment="1">
      <alignment horizontal="center" vertical="center" wrapText="1"/>
    </xf>
    <xf numFmtId="0" fontId="20" fillId="0" borderId="2" xfId="12" applyFont="1" applyBorder="1" applyAlignment="1">
      <alignment horizontal="center" vertical="center" wrapText="1"/>
    </xf>
    <xf numFmtId="0" fontId="20" fillId="0" borderId="59" xfId="12" applyFont="1" applyBorder="1" applyAlignment="1">
      <alignment horizontal="center" vertical="center"/>
    </xf>
    <xf numFmtId="0" fontId="20" fillId="0" borderId="59" xfId="12" applyFont="1" applyBorder="1" applyAlignment="1">
      <alignment horizontal="center" vertical="center" wrapText="1"/>
    </xf>
    <xf numFmtId="0" fontId="20" fillId="0" borderId="2" xfId="12" applyFont="1" applyBorder="1" applyAlignment="1">
      <alignment horizontal="center" vertical="center"/>
    </xf>
    <xf numFmtId="182" fontId="1" fillId="0" borderId="55" xfId="6" applyNumberFormat="1" applyBorder="1" applyAlignment="1">
      <alignment horizontal="center" vertical="center" wrapText="1"/>
    </xf>
    <xf numFmtId="182" fontId="1" fillId="0" borderId="65" xfId="6" applyNumberFormat="1" applyBorder="1" applyAlignment="1">
      <alignment horizontal="center" vertical="center" wrapText="1"/>
    </xf>
    <xf numFmtId="182" fontId="1" fillId="0" borderId="66" xfId="6" applyNumberFormat="1" applyBorder="1" applyAlignment="1">
      <alignment horizontal="center" vertical="center" wrapText="1"/>
    </xf>
    <xf numFmtId="182" fontId="1" fillId="0" borderId="32" xfId="6" applyNumberFormat="1" applyBorder="1" applyAlignment="1">
      <alignment horizontal="center" vertical="center" wrapText="1"/>
    </xf>
    <xf numFmtId="182" fontId="1" fillId="0" borderId="36" xfId="6" applyNumberFormat="1" applyBorder="1" applyAlignment="1">
      <alignment horizontal="center" vertical="center" wrapText="1"/>
    </xf>
    <xf numFmtId="182" fontId="1" fillId="0" borderId="25" xfId="6" applyNumberFormat="1" applyBorder="1" applyAlignment="1">
      <alignment horizontal="center" vertical="center" wrapText="1"/>
    </xf>
    <xf numFmtId="0" fontId="20" fillId="0" borderId="33" xfId="6" applyFont="1" applyBorder="1" applyAlignment="1">
      <alignment horizontal="left" vertical="center"/>
    </xf>
    <xf numFmtId="0" fontId="20" fillId="0" borderId="11" xfId="6" applyFont="1" applyBorder="1" applyAlignment="1">
      <alignment horizontal="left" vertical="center"/>
    </xf>
    <xf numFmtId="0" fontId="17" fillId="0" borderId="29" xfId="6" applyFont="1" applyBorder="1" applyAlignment="1">
      <alignment horizontal="center" vertical="center"/>
    </xf>
    <xf numFmtId="0" fontId="20" fillId="0" borderId="23" xfId="6" applyFont="1" applyBorder="1" applyAlignment="1">
      <alignment vertical="center"/>
    </xf>
    <xf numFmtId="0" fontId="20" fillId="0" borderId="102" xfId="6" applyFont="1" applyBorder="1" applyAlignment="1">
      <alignment vertical="center"/>
    </xf>
    <xf numFmtId="0" fontId="20" fillId="0" borderId="33" xfId="6" applyFont="1" applyBorder="1" applyAlignment="1">
      <alignment vertical="center"/>
    </xf>
    <xf numFmtId="0" fontId="20" fillId="0" borderId="103" xfId="6" applyFont="1" applyBorder="1" applyAlignment="1">
      <alignment vertical="center"/>
    </xf>
    <xf numFmtId="0" fontId="17" fillId="0" borderId="29" xfId="6" applyFont="1" applyBorder="1" applyAlignment="1">
      <alignment horizontal="center" vertical="center" wrapText="1"/>
    </xf>
    <xf numFmtId="0" fontId="20" fillId="0" borderId="59" xfId="6" applyFont="1" applyBorder="1" applyAlignment="1">
      <alignment horizontal="center" vertical="center"/>
    </xf>
    <xf numFmtId="0" fontId="20" fillId="0" borderId="2" xfId="6" applyFont="1" applyBorder="1" applyAlignment="1">
      <alignment horizontal="center" vertical="center" wrapText="1"/>
    </xf>
    <xf numFmtId="0" fontId="20" fillId="0" borderId="5" xfId="6" applyFont="1" applyBorder="1" applyAlignment="1">
      <alignment horizontal="center" vertical="center"/>
    </xf>
    <xf numFmtId="0" fontId="20" fillId="0" borderId="31" xfId="6" applyFont="1" applyBorder="1" applyAlignment="1">
      <alignment horizontal="center" vertical="center"/>
    </xf>
    <xf numFmtId="0" fontId="20" fillId="0" borderId="6" xfId="6" applyFont="1" applyBorder="1" applyAlignment="1">
      <alignment horizontal="center" vertical="center"/>
    </xf>
    <xf numFmtId="0" fontId="20" fillId="0" borderId="21" xfId="6" applyFont="1" applyBorder="1" applyAlignment="1">
      <alignment horizontal="center" vertical="center"/>
    </xf>
    <xf numFmtId="184" fontId="94" fillId="6" borderId="56" xfId="6" applyNumberFormat="1" applyFont="1" applyFill="1" applyBorder="1" applyAlignment="1" applyProtection="1">
      <alignment horizontal="center" vertical="center" shrinkToFit="1"/>
      <protection locked="0"/>
    </xf>
    <xf numFmtId="184" fontId="94" fillId="6" borderId="54" xfId="6" applyNumberFormat="1" applyFont="1" applyFill="1" applyBorder="1" applyAlignment="1" applyProtection="1">
      <alignment horizontal="center" vertical="center" shrinkToFit="1"/>
      <protection locked="0"/>
    </xf>
    <xf numFmtId="184" fontId="94" fillId="6" borderId="57" xfId="6" applyNumberFormat="1" applyFont="1" applyFill="1" applyBorder="1" applyAlignment="1" applyProtection="1">
      <alignment horizontal="center" vertical="center" shrinkToFit="1"/>
      <protection locked="0"/>
    </xf>
    <xf numFmtId="0" fontId="20" fillId="0" borderId="67" xfId="6" applyFont="1" applyBorder="1" applyAlignment="1">
      <alignment horizontal="center" vertical="center"/>
    </xf>
    <xf numFmtId="0" fontId="20" fillId="0" borderId="9" xfId="6" applyFont="1" applyBorder="1" applyAlignment="1">
      <alignment horizontal="center" vertical="center"/>
    </xf>
    <xf numFmtId="0" fontId="20" fillId="0" borderId="27" xfId="6" applyFont="1" applyBorder="1" applyAlignment="1">
      <alignment horizontal="center" vertical="center"/>
    </xf>
    <xf numFmtId="184" fontId="94" fillId="6" borderId="22" xfId="6" applyNumberFormat="1" applyFont="1" applyFill="1" applyBorder="1" applyAlignment="1" applyProtection="1">
      <alignment horizontal="right" vertical="center" shrinkToFit="1"/>
      <protection locked="0"/>
    </xf>
    <xf numFmtId="184" fontId="94" fillId="6" borderId="33" xfId="6" applyNumberFormat="1" applyFont="1" applyFill="1" applyBorder="1" applyAlignment="1" applyProtection="1">
      <alignment horizontal="right" vertical="center" shrinkToFit="1"/>
      <protection locked="0"/>
    </xf>
    <xf numFmtId="184" fontId="94" fillId="6" borderId="14" xfId="6" applyNumberFormat="1" applyFont="1" applyFill="1" applyBorder="1" applyAlignment="1" applyProtection="1">
      <alignment horizontal="right" vertical="center" shrinkToFit="1"/>
      <protection locked="0"/>
    </xf>
    <xf numFmtId="184" fontId="94" fillId="6" borderId="10" xfId="6" applyNumberFormat="1" applyFont="1" applyFill="1" applyBorder="1" applyAlignment="1" applyProtection="1">
      <alignment horizontal="right" vertical="center" shrinkToFit="1"/>
      <protection locked="0"/>
    </xf>
    <xf numFmtId="0" fontId="1" fillId="0" borderId="86" xfId="6" applyBorder="1" applyAlignment="1">
      <alignment horizontal="center" vertical="center"/>
    </xf>
    <xf numFmtId="0" fontId="1" fillId="0" borderId="87" xfId="6" applyBorder="1" applyAlignment="1">
      <alignment horizontal="center" vertical="center"/>
    </xf>
    <xf numFmtId="0" fontId="1" fillId="0" borderId="88" xfId="6" applyBorder="1" applyAlignment="1">
      <alignment horizontal="center" vertical="center"/>
    </xf>
    <xf numFmtId="0" fontId="1" fillId="0" borderId="89" xfId="6" applyBorder="1" applyAlignment="1">
      <alignment horizontal="center" vertical="center"/>
    </xf>
    <xf numFmtId="0" fontId="1" fillId="0" borderId="90" xfId="6" applyBorder="1" applyAlignment="1">
      <alignment horizontal="center" vertical="center"/>
    </xf>
    <xf numFmtId="0" fontId="1" fillId="0" borderId="91" xfId="6" applyBorder="1" applyAlignment="1">
      <alignment horizontal="center" vertical="center"/>
    </xf>
    <xf numFmtId="0" fontId="1" fillId="0" borderId="92" xfId="6" applyBorder="1" applyAlignment="1">
      <alignment horizontal="center" vertical="center"/>
    </xf>
    <xf numFmtId="0" fontId="1" fillId="0" borderId="93" xfId="6" applyBorder="1" applyAlignment="1">
      <alignment horizontal="center" vertical="center"/>
    </xf>
    <xf numFmtId="0" fontId="1" fillId="0" borderId="94" xfId="6" applyBorder="1" applyAlignment="1">
      <alignment horizontal="center" vertical="center"/>
    </xf>
    <xf numFmtId="0" fontId="20" fillId="0" borderId="95" xfId="6" applyFont="1" applyBorder="1" applyAlignment="1">
      <alignment horizontal="center" vertical="center" textRotation="255"/>
    </xf>
    <xf numFmtId="0" fontId="20" fillId="0" borderId="53" xfId="6" applyFont="1" applyBorder="1" applyAlignment="1">
      <alignment horizontal="center" vertical="center" textRotation="255"/>
    </xf>
    <xf numFmtId="0" fontId="20" fillId="0" borderId="2" xfId="6" applyFont="1" applyBorder="1" applyAlignment="1">
      <alignment horizontal="center" vertical="center" textRotation="255"/>
    </xf>
    <xf numFmtId="0" fontId="20" fillId="0" borderId="3" xfId="6" applyFont="1" applyBorder="1" applyAlignment="1">
      <alignment horizontal="center" vertical="center" textRotation="255"/>
    </xf>
    <xf numFmtId="0" fontId="20" fillId="0" borderId="96" xfId="6" applyFont="1" applyBorder="1" applyAlignment="1">
      <alignment horizontal="center" vertical="center" textRotation="255"/>
    </xf>
    <xf numFmtId="0" fontId="20" fillId="0" borderId="97" xfId="6" applyFont="1" applyBorder="1" applyAlignment="1">
      <alignment horizontal="center" vertical="center" textRotation="255"/>
    </xf>
    <xf numFmtId="0" fontId="20" fillId="0" borderId="50" xfId="6" applyFont="1" applyBorder="1" applyAlignment="1">
      <alignment horizontal="center" vertical="center" textRotation="255"/>
    </xf>
    <xf numFmtId="0" fontId="20" fillId="0" borderId="71" xfId="6" applyFont="1" applyBorder="1" applyAlignment="1">
      <alignment horizontal="center" vertical="center" textRotation="255"/>
    </xf>
    <xf numFmtId="0" fontId="20" fillId="0" borderId="98" xfId="6" applyFont="1" applyBorder="1" applyAlignment="1">
      <alignment horizontal="center" vertical="center" textRotation="255"/>
    </xf>
    <xf numFmtId="0" fontId="20" fillId="0" borderId="43" xfId="6" applyFont="1" applyBorder="1" applyAlignment="1">
      <alignment horizontal="center" vertical="center"/>
    </xf>
    <xf numFmtId="0" fontId="20" fillId="0" borderId="37" xfId="6" applyFont="1" applyBorder="1" applyAlignment="1">
      <alignment horizontal="center" vertical="center"/>
    </xf>
    <xf numFmtId="0" fontId="20" fillId="0" borderId="8" xfId="6" applyFont="1" applyBorder="1" applyAlignment="1">
      <alignment horizontal="center" vertical="center"/>
    </xf>
    <xf numFmtId="0" fontId="20" fillId="0" borderId="58" xfId="6" applyFont="1" applyBorder="1" applyAlignment="1">
      <alignment horizontal="center" vertical="center"/>
    </xf>
    <xf numFmtId="0" fontId="20" fillId="0" borderId="78" xfId="6" applyFont="1" applyBorder="1" applyAlignment="1">
      <alignment horizontal="center" vertical="center"/>
    </xf>
    <xf numFmtId="0" fontId="20" fillId="0" borderId="1" xfId="6" applyFont="1" applyBorder="1" applyAlignment="1">
      <alignment horizontal="center" vertical="center"/>
    </xf>
    <xf numFmtId="0" fontId="20" fillId="0" borderId="99" xfId="6" applyFont="1" applyBorder="1" applyAlignment="1">
      <alignment vertical="center" wrapText="1"/>
    </xf>
    <xf numFmtId="0" fontId="1" fillId="0" borderId="100" xfId="6" applyBorder="1"/>
    <xf numFmtId="0" fontId="20" fillId="0" borderId="56" xfId="6" applyFont="1" applyBorder="1" applyAlignment="1">
      <alignment horizontal="center" vertical="center" textRotation="255"/>
    </xf>
    <xf numFmtId="0" fontId="20" fillId="0" borderId="54" xfId="6" applyFont="1" applyBorder="1" applyAlignment="1">
      <alignment horizontal="center" vertical="center" textRotation="255"/>
    </xf>
    <xf numFmtId="0" fontId="20" fillId="0" borderId="33" xfId="6" applyFont="1" applyBorder="1" applyAlignment="1">
      <alignment horizontal="center" vertical="center" textRotation="255"/>
    </xf>
    <xf numFmtId="0" fontId="20" fillId="0" borderId="101" xfId="6" applyFont="1" applyBorder="1" applyAlignment="1">
      <alignment vertical="center"/>
    </xf>
    <xf numFmtId="0" fontId="20" fillId="0" borderId="69" xfId="6" applyFont="1" applyBorder="1" applyAlignment="1">
      <alignment vertical="center"/>
    </xf>
    <xf numFmtId="0" fontId="0" fillId="0" borderId="28" xfId="0" applyBorder="1" applyAlignment="1">
      <alignment horizontal="center" vertical="center" wrapText="1"/>
    </xf>
    <xf numFmtId="0" fontId="1" fillId="0" borderId="8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182" fontId="1" fillId="0" borderId="55" xfId="0" applyNumberFormat="1" applyFont="1" applyBorder="1" applyAlignment="1">
      <alignment horizontal="center" vertical="center" wrapText="1"/>
    </xf>
    <xf numFmtId="182" fontId="1" fillId="0" borderId="65" xfId="0" applyNumberFormat="1" applyFont="1" applyBorder="1" applyAlignment="1">
      <alignment horizontal="center" vertical="center" wrapText="1"/>
    </xf>
    <xf numFmtId="182" fontId="1" fillId="0" borderId="66" xfId="0" applyNumberFormat="1" applyFont="1" applyBorder="1" applyAlignment="1">
      <alignment horizontal="center" vertical="center" wrapText="1"/>
    </xf>
    <xf numFmtId="182" fontId="1" fillId="0" borderId="32" xfId="0" applyNumberFormat="1" applyFont="1" applyBorder="1" applyAlignment="1">
      <alignment horizontal="center" vertical="center" wrapText="1"/>
    </xf>
    <xf numFmtId="182" fontId="1" fillId="0" borderId="36" xfId="0" applyNumberFormat="1" applyFont="1" applyBorder="1" applyAlignment="1">
      <alignment horizontal="center" vertical="center" wrapText="1"/>
    </xf>
    <xf numFmtId="182" fontId="1" fillId="0" borderId="25" xfId="0" applyNumberFormat="1" applyFont="1" applyBorder="1" applyAlignment="1">
      <alignment horizontal="center" vertical="center" wrapText="1"/>
    </xf>
    <xf numFmtId="0" fontId="1" fillId="0" borderId="55"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57"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85" xfId="0" applyFont="1" applyBorder="1" applyAlignment="1">
      <alignment horizontal="center" vertical="center"/>
    </xf>
    <xf numFmtId="0" fontId="20" fillId="0" borderId="83" xfId="0" applyFont="1" applyBorder="1" applyAlignment="1">
      <alignment horizontal="center" vertical="center" textRotation="255"/>
    </xf>
    <xf numFmtId="0" fontId="20" fillId="0" borderId="74" xfId="0" applyFont="1" applyBorder="1" applyAlignment="1">
      <alignment horizontal="center" vertical="center" textRotation="255"/>
    </xf>
    <xf numFmtId="0" fontId="20" fillId="0" borderId="77" xfId="0" applyFont="1" applyBorder="1" applyAlignment="1">
      <alignment horizontal="center" vertical="center" textRotation="255"/>
    </xf>
    <xf numFmtId="0" fontId="20" fillId="0" borderId="96" xfId="0" applyFont="1" applyBorder="1" applyAlignment="1">
      <alignment horizontal="center" vertical="center" textRotation="255"/>
    </xf>
    <xf numFmtId="0" fontId="20" fillId="0" borderId="97" xfId="0" applyFont="1" applyBorder="1" applyAlignment="1">
      <alignment horizontal="center" vertical="center" textRotation="255"/>
    </xf>
    <xf numFmtId="0" fontId="20" fillId="0" borderId="50" xfId="0" applyFont="1" applyBorder="1" applyAlignment="1">
      <alignment horizontal="center" vertical="center" textRotation="255"/>
    </xf>
    <xf numFmtId="0" fontId="20" fillId="0" borderId="71" xfId="0" applyFont="1" applyBorder="1" applyAlignment="1">
      <alignment horizontal="center" vertical="center" textRotation="255"/>
    </xf>
    <xf numFmtId="0" fontId="20" fillId="0" borderId="10" xfId="0" applyFont="1" applyBorder="1" applyAlignment="1">
      <alignment horizontal="left" vertical="center"/>
    </xf>
    <xf numFmtId="0" fontId="20" fillId="0" borderId="17" xfId="0" applyFont="1" applyBorder="1" applyAlignment="1">
      <alignment horizontal="left" vertical="center"/>
    </xf>
    <xf numFmtId="0" fontId="20" fillId="0" borderId="43" xfId="0" applyFont="1" applyBorder="1" applyAlignment="1">
      <alignment horizontal="center" vertical="center"/>
    </xf>
    <xf numFmtId="0" fontId="20" fillId="0" borderId="37" xfId="0" applyFont="1" applyBorder="1" applyAlignment="1">
      <alignment horizontal="center" vertical="center"/>
    </xf>
    <xf numFmtId="0" fontId="20" fillId="0" borderId="8" xfId="0" applyFont="1" applyBorder="1" applyAlignment="1">
      <alignment horizontal="center" vertical="center"/>
    </xf>
    <xf numFmtId="0" fontId="20" fillId="0" borderId="75" xfId="0" applyFont="1" applyBorder="1" applyAlignment="1">
      <alignment horizontal="center" vertical="center" textRotation="255"/>
    </xf>
    <xf numFmtId="0" fontId="20" fillId="0" borderId="56" xfId="0" applyFont="1" applyBorder="1" applyAlignment="1">
      <alignment horizontal="center" vertical="center" textRotation="255"/>
    </xf>
    <xf numFmtId="0" fontId="20" fillId="0" borderId="54" xfId="0" applyFont="1" applyBorder="1" applyAlignment="1">
      <alignment horizontal="center" vertical="center" textRotation="255"/>
    </xf>
    <xf numFmtId="0" fontId="20" fillId="0" borderId="33" xfId="0" applyFont="1" applyBorder="1" applyAlignment="1">
      <alignment horizontal="center" vertical="center" textRotation="255"/>
    </xf>
    <xf numFmtId="0" fontId="20" fillId="0" borderId="104" xfId="0" applyFont="1" applyBorder="1" applyAlignment="1">
      <alignment horizontal="left" vertical="center" wrapText="1"/>
    </xf>
    <xf numFmtId="0" fontId="20" fillId="0" borderId="39" xfId="0" applyFont="1" applyBorder="1" applyAlignment="1">
      <alignment horizontal="left" vertical="center" wrapText="1"/>
    </xf>
    <xf numFmtId="0" fontId="20" fillId="0" borderId="16"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20" fillId="0" borderId="58" xfId="0" applyFont="1" applyBorder="1" applyAlignment="1">
      <alignment horizontal="center" vertical="center"/>
    </xf>
    <xf numFmtId="0" fontId="20" fillId="0" borderId="78" xfId="0" applyFont="1" applyBorder="1" applyAlignment="1">
      <alignment horizontal="center" vertical="center"/>
    </xf>
    <xf numFmtId="0" fontId="20" fillId="0" borderId="1" xfId="0" applyFont="1" applyBorder="1" applyAlignment="1">
      <alignment horizontal="center" vertical="center"/>
    </xf>
    <xf numFmtId="0" fontId="0" fillId="0" borderId="32" xfId="3" applyFont="1" applyBorder="1" applyAlignment="1">
      <alignment horizontal="center" vertical="center"/>
    </xf>
    <xf numFmtId="0" fontId="0" fillId="0" borderId="36" xfId="3" applyFont="1" applyBorder="1" applyAlignment="1">
      <alignment horizontal="center" vertical="center"/>
    </xf>
    <xf numFmtId="0" fontId="21" fillId="0" borderId="14" xfId="3" applyFont="1" applyBorder="1" applyAlignment="1">
      <alignment horizontal="center" vertical="center" wrapText="1"/>
    </xf>
    <xf numFmtId="0" fontId="21" fillId="0" borderId="70" xfId="3" applyFont="1" applyBorder="1" applyAlignment="1">
      <alignment horizontal="center" vertical="center" wrapText="1"/>
    </xf>
    <xf numFmtId="0" fontId="23" fillId="2" borderId="14" xfId="3" quotePrefix="1" applyFont="1" applyFill="1" applyBorder="1" applyAlignment="1">
      <alignment horizontal="center" vertical="center" wrapText="1"/>
    </xf>
    <xf numFmtId="0" fontId="23" fillId="2" borderId="6" xfId="3" quotePrefix="1" applyFont="1" applyFill="1" applyBorder="1" applyAlignment="1">
      <alignment horizontal="center" vertical="center" wrapText="1"/>
    </xf>
    <xf numFmtId="0" fontId="0" fillId="0" borderId="10" xfId="3" applyFont="1" applyBorder="1" applyAlignment="1">
      <alignment horizontal="center" vertical="center"/>
    </xf>
    <xf numFmtId="0" fontId="0" fillId="0" borderId="110" xfId="3" applyFont="1" applyBorder="1" applyAlignment="1">
      <alignment horizontal="center" vertical="center"/>
    </xf>
    <xf numFmtId="0" fontId="23" fillId="2" borderId="10" xfId="3" quotePrefix="1" applyFont="1" applyFill="1" applyBorder="1" applyAlignment="1">
      <alignment horizontal="center" vertical="center" wrapText="1"/>
    </xf>
    <xf numFmtId="0" fontId="23" fillId="2" borderId="21" xfId="3" quotePrefix="1" applyFont="1" applyFill="1" applyBorder="1" applyAlignment="1">
      <alignment horizontal="center" vertical="center" wrapText="1"/>
    </xf>
    <xf numFmtId="0" fontId="20" fillId="0" borderId="34" xfId="3" applyFont="1" applyBorder="1" applyAlignment="1">
      <alignment horizontal="left" vertical="center" wrapText="1"/>
    </xf>
    <xf numFmtId="0" fontId="20" fillId="0" borderId="109" xfId="3" applyFont="1" applyBorder="1" applyAlignment="1">
      <alignment horizontal="left" vertical="center" wrapText="1"/>
    </xf>
    <xf numFmtId="0" fontId="23" fillId="2" borderId="33" xfId="3" quotePrefix="1" applyFont="1" applyFill="1" applyBorder="1" applyAlignment="1">
      <alignment horizontal="center" vertical="center" wrapText="1"/>
    </xf>
    <xf numFmtId="0" fontId="23" fillId="2" borderId="31" xfId="3" quotePrefix="1" applyFont="1" applyFill="1" applyBorder="1" applyAlignment="1">
      <alignment horizontal="center" vertical="center" wrapText="1"/>
    </xf>
    <xf numFmtId="0" fontId="21" fillId="0" borderId="11" xfId="3" applyFont="1" applyBorder="1" applyAlignment="1">
      <alignment horizontal="left" vertical="center" wrapText="1"/>
    </xf>
    <xf numFmtId="0" fontId="21" fillId="0" borderId="35" xfId="3" applyFont="1" applyBorder="1" applyAlignment="1">
      <alignment horizontal="left" vertical="center" wrapText="1"/>
    </xf>
    <xf numFmtId="182" fontId="99" fillId="0" borderId="55" xfId="3" applyNumberFormat="1" applyFont="1" applyBorder="1" applyAlignment="1">
      <alignment horizontal="center" vertical="center" wrapText="1"/>
    </xf>
    <xf numFmtId="182" fontId="99" fillId="0" borderId="66" xfId="3" applyNumberFormat="1" applyFont="1" applyBorder="1" applyAlignment="1">
      <alignment horizontal="center" vertical="center" wrapText="1"/>
    </xf>
    <xf numFmtId="182" fontId="99" fillId="0" borderId="32" xfId="3" applyNumberFormat="1" applyFont="1" applyBorder="1" applyAlignment="1">
      <alignment horizontal="center" vertical="center" wrapText="1"/>
    </xf>
    <xf numFmtId="182" fontId="99" fillId="0" borderId="25" xfId="3" applyNumberFormat="1" applyFont="1" applyBorder="1" applyAlignment="1">
      <alignment horizontal="center" vertical="center" wrapText="1"/>
    </xf>
    <xf numFmtId="0" fontId="21" fillId="0" borderId="19" xfId="3" applyFont="1" applyBorder="1" applyAlignment="1">
      <alignment horizontal="center" vertical="center" wrapText="1"/>
    </xf>
    <xf numFmtId="0" fontId="21" fillId="0" borderId="20" xfId="3" applyFont="1" applyBorder="1" applyAlignment="1">
      <alignment horizontal="center" vertical="center" wrapText="1"/>
    </xf>
    <xf numFmtId="0" fontId="21" fillId="0" borderId="105"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84" xfId="3" applyFont="1" applyBorder="1" applyAlignment="1">
      <alignment horizontal="center" vertical="center" wrapText="1"/>
    </xf>
    <xf numFmtId="0" fontId="21" fillId="0" borderId="106" xfId="3" applyFont="1" applyBorder="1" applyAlignment="1">
      <alignment horizontal="center" vertical="center" wrapText="1"/>
    </xf>
    <xf numFmtId="0" fontId="20" fillId="0" borderId="107" xfId="3" applyFont="1" applyBorder="1" applyAlignment="1">
      <alignment horizontal="center" vertical="center" wrapText="1"/>
    </xf>
    <xf numFmtId="0" fontId="20" fillId="0" borderId="59" xfId="3" applyFont="1" applyBorder="1" applyAlignment="1">
      <alignment horizontal="center" vertical="center" wrapText="1"/>
    </xf>
    <xf numFmtId="0" fontId="20" fillId="0" borderId="108" xfId="3" applyFont="1" applyBorder="1" applyAlignment="1">
      <alignment horizontal="center" vertical="center" wrapText="1"/>
    </xf>
    <xf numFmtId="0" fontId="20" fillId="0" borderId="29" xfId="3" applyFont="1" applyBorder="1" applyAlignment="1">
      <alignment horizontal="center" vertical="center" wrapText="1"/>
    </xf>
    <xf numFmtId="0" fontId="0" fillId="0" borderId="55" xfId="3" applyFont="1" applyBorder="1" applyAlignment="1">
      <alignment horizontal="center" vertical="center" wrapText="1"/>
    </xf>
    <xf numFmtId="0" fontId="0" fillId="0" borderId="65" xfId="3" applyFont="1" applyBorder="1" applyAlignment="1">
      <alignment horizontal="center" vertical="center" wrapText="1"/>
    </xf>
    <xf numFmtId="0" fontId="0" fillId="0" borderId="111" xfId="3" applyFont="1" applyBorder="1" applyAlignment="1">
      <alignment horizontal="center" vertical="center" wrapText="1"/>
    </xf>
    <xf numFmtId="0" fontId="0" fillId="0" borderId="57" xfId="3" applyFont="1" applyBorder="1" applyAlignment="1">
      <alignment horizontal="center" vertical="center" wrapText="1"/>
    </xf>
    <xf numFmtId="0" fontId="0" fillId="0" borderId="26" xfId="3" applyFont="1" applyBorder="1" applyAlignment="1">
      <alignment horizontal="center" vertical="center" wrapText="1"/>
    </xf>
    <xf numFmtId="0" fontId="0" fillId="0" borderId="112" xfId="3" applyFont="1" applyBorder="1" applyAlignment="1">
      <alignment horizontal="center" vertical="center" wrapText="1"/>
    </xf>
    <xf numFmtId="0" fontId="20" fillId="0" borderId="20"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9" xfId="3" applyFont="1" applyBorder="1" applyAlignment="1">
      <alignment horizontal="center" vertical="center" wrapText="1"/>
    </xf>
    <xf numFmtId="0" fontId="20" fillId="0" borderId="84" xfId="3" applyFont="1" applyBorder="1" applyAlignment="1">
      <alignment horizontal="center" vertical="center" wrapText="1"/>
    </xf>
    <xf numFmtId="0" fontId="20" fillId="0" borderId="85" xfId="3" applyFont="1" applyBorder="1" applyAlignment="1">
      <alignment horizontal="center" vertical="center" wrapText="1"/>
    </xf>
    <xf numFmtId="0" fontId="20" fillId="0" borderId="28" xfId="3" applyFont="1" applyBorder="1" applyAlignment="1">
      <alignment horizontal="center" vertical="center" wrapText="1"/>
    </xf>
    <xf numFmtId="1" fontId="86" fillId="0" borderId="126" xfId="3" applyNumberFormat="1" applyFont="1" applyBorder="1" applyAlignment="1">
      <alignment horizontal="center" vertical="center"/>
    </xf>
    <xf numFmtId="1" fontId="86" fillId="0" borderId="127" xfId="3" applyNumberFormat="1" applyFont="1" applyBorder="1" applyAlignment="1">
      <alignment horizontal="center" vertical="center"/>
    </xf>
    <xf numFmtId="0" fontId="1" fillId="0" borderId="10" xfId="3" applyBorder="1" applyAlignment="1">
      <alignment vertical="center"/>
    </xf>
    <xf numFmtId="0" fontId="1" fillId="0" borderId="17" xfId="3" applyBorder="1" applyAlignment="1">
      <alignment vertical="center"/>
    </xf>
    <xf numFmtId="0" fontId="86" fillId="6" borderId="14" xfId="0" applyFont="1" applyFill="1" applyBorder="1" applyAlignment="1" applyProtection="1">
      <alignment horizontal="center" vertical="center"/>
      <protection locked="0"/>
    </xf>
    <xf numFmtId="0" fontId="86" fillId="6" borderId="6" xfId="0" applyFont="1" applyFill="1" applyBorder="1" applyAlignment="1" applyProtection="1">
      <alignment horizontal="center" vertical="center"/>
      <protection locked="0"/>
    </xf>
    <xf numFmtId="0" fontId="20" fillId="0" borderId="14" xfId="3" applyFont="1" applyBorder="1" applyAlignment="1">
      <alignment horizontal="center" vertical="center" wrapText="1"/>
    </xf>
    <xf numFmtId="0" fontId="1" fillId="0" borderId="11" xfId="3" applyBorder="1" applyAlignment="1">
      <alignment horizontal="center" vertical="center" wrapText="1"/>
    </xf>
    <xf numFmtId="0" fontId="86" fillId="6" borderId="116" xfId="3" applyFont="1" applyFill="1" applyBorder="1" applyAlignment="1" applyProtection="1">
      <alignment horizontal="center" vertical="center"/>
      <protection locked="0"/>
    </xf>
    <xf numFmtId="0" fontId="86" fillId="6" borderId="122" xfId="3" applyFont="1" applyFill="1" applyBorder="1" applyAlignment="1" applyProtection="1">
      <alignment horizontal="center" vertical="center"/>
      <protection locked="0"/>
    </xf>
    <xf numFmtId="0" fontId="86" fillId="6" borderId="123" xfId="3" applyFont="1" applyFill="1" applyBorder="1" applyAlignment="1" applyProtection="1">
      <alignment horizontal="center" vertical="center"/>
      <protection locked="0"/>
    </xf>
    <xf numFmtId="0" fontId="86" fillId="6" borderId="124" xfId="3" applyFont="1" applyFill="1" applyBorder="1" applyAlignment="1" applyProtection="1">
      <alignment horizontal="center" vertical="center"/>
      <protection locked="0"/>
    </xf>
    <xf numFmtId="0" fontId="86" fillId="6" borderId="125" xfId="3" applyFont="1" applyFill="1" applyBorder="1" applyAlignment="1" applyProtection="1">
      <alignment horizontal="center" vertical="center"/>
      <protection locked="0"/>
    </xf>
    <xf numFmtId="0" fontId="86" fillId="6" borderId="117" xfId="3" applyFont="1" applyFill="1" applyBorder="1" applyAlignment="1" applyProtection="1">
      <alignment horizontal="center" vertical="center"/>
      <protection locked="0"/>
    </xf>
    <xf numFmtId="0" fontId="86" fillId="6" borderId="118" xfId="3" applyFont="1" applyFill="1" applyBorder="1" applyAlignment="1" applyProtection="1">
      <alignment horizontal="center" vertical="center"/>
      <protection locked="0"/>
    </xf>
    <xf numFmtId="0" fontId="86" fillId="6" borderId="119" xfId="3" applyFont="1" applyFill="1" applyBorder="1" applyAlignment="1" applyProtection="1">
      <alignment horizontal="center" vertical="center"/>
      <protection locked="0"/>
    </xf>
    <xf numFmtId="0" fontId="86" fillId="6" borderId="24" xfId="0" applyFont="1" applyFill="1" applyBorder="1" applyAlignment="1" applyProtection="1">
      <alignment horizontal="center" vertical="center"/>
      <protection locked="0"/>
    </xf>
    <xf numFmtId="0" fontId="86" fillId="6" borderId="7" xfId="0" applyFont="1" applyFill="1" applyBorder="1" applyAlignment="1" applyProtection="1">
      <alignment horizontal="center" vertical="center"/>
      <protection locked="0"/>
    </xf>
    <xf numFmtId="0" fontId="86" fillId="6" borderId="114" xfId="3" applyFont="1" applyFill="1" applyBorder="1" applyAlignment="1" applyProtection="1">
      <alignment horizontal="center" vertical="center"/>
      <protection locked="0"/>
    </xf>
    <xf numFmtId="0" fontId="86" fillId="6" borderId="115" xfId="3" applyFont="1" applyFill="1" applyBorder="1" applyAlignment="1" applyProtection="1">
      <alignment horizontal="center" vertical="center"/>
      <protection locked="0"/>
    </xf>
    <xf numFmtId="0" fontId="86" fillId="6" borderId="116" xfId="3" applyFont="1" applyFill="1" applyBorder="1" applyAlignment="1">
      <alignment horizontal="center" vertical="center"/>
    </xf>
    <xf numFmtId="0" fontId="86" fillId="6" borderId="117" xfId="3" applyFont="1" applyFill="1" applyBorder="1" applyAlignment="1">
      <alignment horizontal="center" vertical="center"/>
    </xf>
    <xf numFmtId="0" fontId="20" fillId="0" borderId="23" xfId="3" applyFont="1" applyBorder="1" applyAlignment="1">
      <alignment horizontal="center" vertical="center" wrapText="1"/>
    </xf>
    <xf numFmtId="0" fontId="1" fillId="0" borderId="24" xfId="3" applyBorder="1" applyAlignment="1">
      <alignment horizontal="center" vertical="center" wrapText="1"/>
    </xf>
    <xf numFmtId="0" fontId="20" fillId="0" borderId="54" xfId="3" applyFont="1" applyBorder="1" applyAlignment="1">
      <alignment horizontal="center" vertical="center" wrapText="1"/>
    </xf>
    <xf numFmtId="0" fontId="1" fillId="0" borderId="0" xfId="3" applyAlignment="1">
      <alignment horizontal="center" vertical="center" wrapText="1"/>
    </xf>
    <xf numFmtId="0" fontId="20" fillId="0" borderId="33" xfId="3" applyFont="1" applyBorder="1" applyAlignment="1">
      <alignment horizontal="center" vertical="center" wrapText="1"/>
    </xf>
    <xf numFmtId="0" fontId="1" fillId="0" borderId="34" xfId="3" applyBorder="1" applyAlignment="1">
      <alignment horizontal="center" vertical="center" wrapText="1"/>
    </xf>
    <xf numFmtId="0" fontId="86" fillId="6" borderId="11" xfId="0" applyFont="1" applyFill="1" applyBorder="1" applyAlignment="1" applyProtection="1">
      <alignment horizontal="center" vertical="center"/>
      <protection locked="0"/>
    </xf>
    <xf numFmtId="0" fontId="86" fillId="6" borderId="120" xfId="3" applyFont="1" applyFill="1" applyBorder="1" applyAlignment="1">
      <alignment horizontal="center" vertical="center"/>
    </xf>
    <xf numFmtId="0" fontId="86" fillId="6" borderId="121" xfId="3" applyFont="1" applyFill="1" applyBorder="1" applyAlignment="1">
      <alignment horizontal="center" vertical="center"/>
    </xf>
    <xf numFmtId="0" fontId="0" fillId="0" borderId="24" xfId="3" applyFont="1" applyBorder="1" applyAlignment="1">
      <alignment horizontal="center" vertical="center" wrapText="1"/>
    </xf>
    <xf numFmtId="0" fontId="0" fillId="0" borderId="34" xfId="3" applyFont="1" applyBorder="1" applyAlignment="1">
      <alignment horizontal="center" vertical="center" wrapText="1"/>
    </xf>
    <xf numFmtId="0" fontId="20" fillId="0" borderId="11" xfId="3" applyFont="1" applyBorder="1" applyAlignment="1">
      <alignment horizontal="left" vertical="center" wrapText="1"/>
    </xf>
    <xf numFmtId="0" fontId="1" fillId="0" borderId="11" xfId="3" applyBorder="1" applyAlignment="1">
      <alignment horizontal="left" vertical="center" wrapText="1"/>
    </xf>
    <xf numFmtId="0" fontId="1" fillId="0" borderId="35" xfId="3" applyBorder="1" applyAlignment="1">
      <alignment horizontal="left" vertical="center" wrapText="1"/>
    </xf>
    <xf numFmtId="0" fontId="20" fillId="0" borderId="12" xfId="3" applyFont="1" applyBorder="1" applyAlignment="1">
      <alignment horizontal="left" vertical="center" wrapText="1"/>
    </xf>
    <xf numFmtId="0" fontId="1" fillId="0" borderId="12" xfId="3" applyBorder="1" applyAlignment="1">
      <alignment horizontal="left" vertical="center" wrapText="1"/>
    </xf>
    <xf numFmtId="0" fontId="1" fillId="0" borderId="113" xfId="3" applyBorder="1" applyAlignment="1">
      <alignment horizontal="left" vertical="center" wrapText="1"/>
    </xf>
    <xf numFmtId="182" fontId="99" fillId="0" borderId="55" xfId="3" applyNumberFormat="1" applyFont="1" applyBorder="1" applyAlignment="1">
      <alignment horizontal="center" vertical="center"/>
    </xf>
    <xf numFmtId="182" fontId="99" fillId="0" borderId="65" xfId="3" applyNumberFormat="1" applyFont="1" applyBorder="1" applyAlignment="1">
      <alignment horizontal="center" vertical="center"/>
    </xf>
    <xf numFmtId="182" fontId="99" fillId="0" borderId="66" xfId="3" applyNumberFormat="1" applyFont="1" applyBorder="1" applyAlignment="1">
      <alignment horizontal="center" vertical="center"/>
    </xf>
    <xf numFmtId="182" fontId="99" fillId="0" borderId="32" xfId="3" applyNumberFormat="1" applyFont="1" applyBorder="1" applyAlignment="1">
      <alignment horizontal="center" vertical="center"/>
    </xf>
    <xf numFmtId="182" fontId="99" fillId="0" borderId="36" xfId="3" applyNumberFormat="1" applyFont="1" applyBorder="1" applyAlignment="1">
      <alignment horizontal="center" vertical="center"/>
    </xf>
    <xf numFmtId="182" fontId="99" fillId="0" borderId="25" xfId="3" applyNumberFormat="1" applyFont="1" applyBorder="1" applyAlignment="1">
      <alignment horizontal="center" vertical="center"/>
    </xf>
    <xf numFmtId="0" fontId="0" fillId="0" borderId="59" xfId="3" applyFont="1" applyBorder="1" applyAlignment="1">
      <alignment horizontal="center" vertical="center" wrapText="1"/>
    </xf>
    <xf numFmtId="0" fontId="0" fillId="0" borderId="19" xfId="3" applyFont="1" applyBorder="1" applyAlignment="1">
      <alignment horizontal="center" vertical="center" wrapText="1"/>
    </xf>
    <xf numFmtId="0" fontId="0" fillId="0" borderId="29" xfId="3" applyFont="1" applyBorder="1" applyAlignment="1">
      <alignment horizontal="center" vertical="center" wrapText="1"/>
    </xf>
    <xf numFmtId="0" fontId="0" fillId="0" borderId="28" xfId="3" applyFont="1" applyBorder="1" applyAlignment="1">
      <alignment horizontal="center" vertical="center" wrapText="1"/>
    </xf>
    <xf numFmtId="0" fontId="80" fillId="0" borderId="107" xfId="3" applyFont="1" applyBorder="1" applyAlignment="1">
      <alignment horizontal="center" vertical="center" wrapText="1"/>
    </xf>
    <xf numFmtId="0" fontId="80" fillId="0" borderId="59" xfId="3" applyFont="1" applyBorder="1" applyAlignment="1">
      <alignment horizontal="center" vertical="center" wrapText="1"/>
    </xf>
    <xf numFmtId="0" fontId="17" fillId="0" borderId="59" xfId="0" applyFont="1" applyBorder="1" applyAlignment="1">
      <alignment horizontal="center" vertical="center" wrapText="1"/>
    </xf>
    <xf numFmtId="0" fontId="17" fillId="0" borderId="59" xfId="3" applyFont="1" applyBorder="1" applyAlignment="1">
      <alignment horizontal="center" vertical="center" wrapText="1"/>
    </xf>
    <xf numFmtId="0" fontId="15" fillId="0" borderId="0" xfId="0" applyFont="1" applyAlignment="1">
      <alignment horizontal="left" vertical="center"/>
    </xf>
    <xf numFmtId="0" fontId="102" fillId="6" borderId="2" xfId="0" applyFont="1" applyFill="1" applyBorder="1" applyAlignment="1">
      <alignment horizontal="center" vertical="center" wrapText="1"/>
    </xf>
    <xf numFmtId="0" fontId="102" fillId="6" borderId="3" xfId="0" applyFont="1" applyFill="1" applyBorder="1" applyAlignment="1">
      <alignment horizontal="center" vertical="center" wrapText="1"/>
    </xf>
    <xf numFmtId="0" fontId="24" fillId="0" borderId="58"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1" xfId="0" applyFont="1" applyBorder="1" applyAlignment="1">
      <alignment horizontal="center" vertical="center" wrapText="1"/>
    </xf>
    <xf numFmtId="0" fontId="0" fillId="6" borderId="36" xfId="0" applyFill="1" applyBorder="1" applyAlignment="1">
      <alignment horizontal="left" vertical="center" wrapText="1"/>
    </xf>
    <xf numFmtId="182" fontId="99" fillId="0" borderId="55" xfId="0" applyNumberFormat="1" applyFont="1" applyBorder="1" applyAlignment="1">
      <alignment horizontal="center" vertical="center" wrapText="1"/>
    </xf>
    <xf numFmtId="182" fontId="99" fillId="0" borderId="66" xfId="0" applyNumberFormat="1" applyFont="1" applyBorder="1" applyAlignment="1">
      <alignment horizontal="center" vertical="center" wrapText="1"/>
    </xf>
    <xf numFmtId="182" fontId="99" fillId="0" borderId="32" xfId="0" applyNumberFormat="1" applyFont="1" applyBorder="1" applyAlignment="1">
      <alignment horizontal="center" vertical="center" wrapText="1"/>
    </xf>
    <xf numFmtId="182" fontId="99" fillId="0" borderId="25" xfId="0" applyNumberFormat="1" applyFont="1" applyBorder="1" applyAlignment="1">
      <alignment horizontal="center" vertical="center" wrapText="1"/>
    </xf>
    <xf numFmtId="0" fontId="1" fillId="3" borderId="43" xfId="4" applyFill="1" applyBorder="1" applyAlignment="1">
      <alignment horizontal="center" vertical="center"/>
    </xf>
    <xf numFmtId="0" fontId="1" fillId="3" borderId="37" xfId="4" applyFill="1" applyBorder="1" applyAlignment="1">
      <alignment horizontal="center" vertical="center"/>
    </xf>
    <xf numFmtId="181" fontId="94" fillId="0" borderId="43" xfId="1" applyNumberFormat="1" applyFont="1" applyBorder="1" applyAlignment="1">
      <alignment horizontal="right" vertical="center" shrinkToFit="1"/>
    </xf>
    <xf numFmtId="181" fontId="94" fillId="0" borderId="37" xfId="1" applyNumberFormat="1" applyFont="1" applyBorder="1" applyAlignment="1">
      <alignment horizontal="right" vertical="center" shrinkToFit="1"/>
    </xf>
    <xf numFmtId="0" fontId="1" fillId="3" borderId="43" xfId="4" applyFill="1" applyBorder="1" applyAlignment="1">
      <alignment horizontal="center" vertical="center" shrinkToFit="1"/>
    </xf>
    <xf numFmtId="0" fontId="1" fillId="3" borderId="37" xfId="4" applyFill="1" applyBorder="1" applyAlignment="1">
      <alignment horizontal="center" vertical="center" shrinkToFit="1"/>
    </xf>
    <xf numFmtId="0" fontId="0" fillId="0" borderId="76" xfId="4" applyFont="1" applyBorder="1" applyAlignment="1">
      <alignment horizontal="center" vertical="center" textRotation="255"/>
    </xf>
    <xf numFmtId="0" fontId="0" fillId="0" borderId="74" xfId="4" applyFont="1" applyBorder="1" applyAlignment="1">
      <alignment horizontal="center" vertical="center" textRotation="255"/>
    </xf>
    <xf numFmtId="0" fontId="0" fillId="0" borderId="75" xfId="4" applyFont="1" applyBorder="1" applyAlignment="1">
      <alignment horizontal="center" vertical="center" textRotation="255"/>
    </xf>
    <xf numFmtId="0" fontId="20" fillId="0" borderId="54" xfId="4" applyFont="1" applyBorder="1" applyAlignment="1">
      <alignment horizontal="center" vertical="center" textRotation="255"/>
    </xf>
    <xf numFmtId="0" fontId="20" fillId="0" borderId="9" xfId="4" applyFont="1" applyBorder="1" applyAlignment="1">
      <alignment horizontal="center" vertical="center" textRotation="255"/>
    </xf>
    <xf numFmtId="0" fontId="20" fillId="0" borderId="32" xfId="4" applyFont="1" applyBorder="1" applyAlignment="1">
      <alignment horizontal="center" vertical="center" textRotation="255"/>
    </xf>
    <xf numFmtId="0" fontId="20" fillId="0" borderId="25" xfId="4" applyFont="1" applyBorder="1" applyAlignment="1">
      <alignment horizontal="center" vertical="center" textRotation="255"/>
    </xf>
    <xf numFmtId="190" fontId="94" fillId="0" borderId="10" xfId="2" applyNumberFormat="1" applyFont="1" applyFill="1" applyBorder="1" applyAlignment="1" applyProtection="1">
      <alignment horizontal="right" vertical="center" shrinkToFit="1"/>
      <protection locked="0"/>
    </xf>
    <xf numFmtId="190" fontId="94" fillId="0" borderId="17" xfId="2" applyNumberFormat="1" applyFont="1" applyFill="1" applyBorder="1" applyAlignment="1" applyProtection="1">
      <alignment horizontal="right" vertical="center" shrinkToFit="1"/>
      <protection locked="0"/>
    </xf>
    <xf numFmtId="181" fontId="94" fillId="5" borderId="10" xfId="2" applyNumberFormat="1" applyFont="1" applyFill="1" applyBorder="1" applyAlignment="1" applyProtection="1">
      <alignment horizontal="right" vertical="center" shrinkToFit="1"/>
      <protection locked="0"/>
    </xf>
    <xf numFmtId="181" fontId="94" fillId="5" borderId="17" xfId="2" applyNumberFormat="1" applyFont="1" applyFill="1" applyBorder="1" applyAlignment="1" applyProtection="1">
      <alignment horizontal="right" vertical="center" shrinkToFit="1"/>
      <protection locked="0"/>
    </xf>
    <xf numFmtId="0" fontId="17" fillId="0" borderId="17" xfId="4" applyFont="1" applyBorder="1" applyAlignment="1">
      <alignment horizontal="center" vertical="center"/>
    </xf>
    <xf numFmtId="0" fontId="17" fillId="0" borderId="21" xfId="4" applyFont="1" applyBorder="1" applyAlignment="1">
      <alignment horizontal="center" vertical="center"/>
    </xf>
    <xf numFmtId="190" fontId="94" fillId="0" borderId="14" xfId="2" applyNumberFormat="1" applyFont="1" applyFill="1" applyBorder="1" applyAlignment="1" applyProtection="1">
      <alignment horizontal="right" vertical="center" shrinkToFit="1"/>
      <protection locked="0"/>
    </xf>
    <xf numFmtId="190" fontId="94" fillId="0" borderId="11" xfId="2" applyNumberFormat="1" applyFont="1" applyFill="1" applyBorder="1" applyAlignment="1" applyProtection="1">
      <alignment horizontal="right" vertical="center" shrinkToFit="1"/>
      <protection locked="0"/>
    </xf>
    <xf numFmtId="181" fontId="94" fillId="5" borderId="14" xfId="2" applyNumberFormat="1" applyFont="1" applyFill="1" applyBorder="1" applyAlignment="1" applyProtection="1">
      <alignment horizontal="right" vertical="center" shrinkToFit="1"/>
      <protection locked="0"/>
    </xf>
    <xf numFmtId="181" fontId="94" fillId="5" borderId="11" xfId="2" applyNumberFormat="1" applyFont="1" applyFill="1" applyBorder="1" applyAlignment="1" applyProtection="1">
      <alignment horizontal="right" vertical="center" shrinkToFit="1"/>
      <protection locked="0"/>
    </xf>
    <xf numFmtId="0" fontId="17" fillId="0" borderId="11" xfId="4" applyFont="1" applyBorder="1" applyAlignment="1">
      <alignment horizontal="center" vertical="center"/>
    </xf>
    <xf numFmtId="0" fontId="17" fillId="0" borderId="6" xfId="4" applyFont="1" applyBorder="1" applyAlignment="1">
      <alignment horizontal="center" vertical="center"/>
    </xf>
    <xf numFmtId="0" fontId="1" fillId="5" borderId="3" xfId="4" applyFill="1" applyBorder="1" applyAlignment="1">
      <alignment horizontal="distributed" vertical="center" indent="6"/>
    </xf>
    <xf numFmtId="189" fontId="94" fillId="6" borderId="3" xfId="1" applyNumberFormat="1" applyFont="1" applyFill="1" applyBorder="1" applyAlignment="1">
      <alignment horizontal="right" vertical="center" shrinkToFit="1"/>
    </xf>
    <xf numFmtId="189" fontId="94" fillId="6" borderId="10" xfId="1" applyNumberFormat="1" applyFont="1" applyFill="1" applyBorder="1" applyAlignment="1">
      <alignment horizontal="right" vertical="center" shrinkToFit="1"/>
    </xf>
    <xf numFmtId="0" fontId="17" fillId="6" borderId="21" xfId="4" applyFont="1" applyFill="1" applyBorder="1" applyAlignment="1">
      <alignment horizontal="center" vertical="center"/>
    </xf>
    <xf numFmtId="0" fontId="17" fillId="6" borderId="3" xfId="4" applyFont="1" applyFill="1" applyBorder="1" applyAlignment="1">
      <alignment horizontal="center" vertical="center"/>
    </xf>
    <xf numFmtId="0" fontId="1" fillId="5" borderId="2" xfId="4" applyFill="1" applyBorder="1" applyAlignment="1">
      <alignment horizontal="distributed" vertical="center" indent="6"/>
    </xf>
    <xf numFmtId="189" fontId="94" fillId="0" borderId="2" xfId="1" applyNumberFormat="1" applyFont="1" applyBorder="1" applyAlignment="1">
      <alignment horizontal="right" vertical="center" shrinkToFit="1"/>
    </xf>
    <xf numFmtId="189" fontId="94" fillId="0" borderId="14" xfId="1" applyNumberFormat="1" applyFont="1" applyBorder="1" applyAlignment="1">
      <alignment horizontal="right" vertical="center" shrinkToFit="1"/>
    </xf>
    <xf numFmtId="0" fontId="17" fillId="0" borderId="2" xfId="4" applyFont="1" applyBorder="1" applyAlignment="1">
      <alignment horizontal="center" vertical="center"/>
    </xf>
    <xf numFmtId="0" fontId="17" fillId="0" borderId="6" xfId="4" applyFont="1" applyBorder="1" applyAlignment="1">
      <alignment horizontal="center" vertical="center" shrinkToFit="1"/>
    </xf>
    <xf numFmtId="0" fontId="17" fillId="0" borderId="2" xfId="4" applyFont="1" applyBorder="1" applyAlignment="1">
      <alignment horizontal="center" vertical="center" shrinkToFit="1"/>
    </xf>
    <xf numFmtId="0" fontId="17" fillId="0" borderId="11" xfId="4" applyFont="1" applyBorder="1" applyAlignment="1">
      <alignment horizontal="center" vertical="center" shrinkToFit="1"/>
    </xf>
    <xf numFmtId="0" fontId="1" fillId="0" borderId="53" xfId="4" applyBorder="1" applyAlignment="1">
      <alignment horizontal="distributed" vertical="center" indent="6"/>
    </xf>
    <xf numFmtId="189" fontId="94" fillId="0" borderId="53" xfId="1" applyNumberFormat="1" applyFont="1" applyBorder="1" applyAlignment="1">
      <alignment horizontal="right" vertical="center" shrinkToFit="1"/>
    </xf>
    <xf numFmtId="189" fontId="94" fillId="0" borderId="33" xfId="1" applyNumberFormat="1" applyFont="1" applyBorder="1" applyAlignment="1">
      <alignment horizontal="right" vertical="center" shrinkToFit="1"/>
    </xf>
    <xf numFmtId="0" fontId="17" fillId="0" borderId="31" xfId="4" applyFont="1" applyBorder="1" applyAlignment="1">
      <alignment horizontal="center" vertical="center"/>
    </xf>
    <xf numFmtId="0" fontId="17" fillId="0" borderId="53" xfId="4" applyFont="1" applyBorder="1" applyAlignment="1">
      <alignment horizontal="center" vertical="center"/>
    </xf>
    <xf numFmtId="0" fontId="1" fillId="0" borderId="2" xfId="4" applyBorder="1" applyAlignment="1">
      <alignment horizontal="distributed" vertical="center" indent="6"/>
    </xf>
    <xf numFmtId="0" fontId="20" fillId="0" borderId="3" xfId="4" applyFont="1" applyBorder="1" applyAlignment="1">
      <alignment horizontal="left" vertical="center" wrapText="1"/>
    </xf>
    <xf numFmtId="0" fontId="20" fillId="0" borderId="2" xfId="4" applyFont="1" applyBorder="1" applyAlignment="1">
      <alignment horizontal="left" vertical="center" wrapText="1"/>
    </xf>
    <xf numFmtId="0" fontId="1" fillId="3" borderId="58" xfId="4" applyFill="1" applyBorder="1" applyAlignment="1">
      <alignment horizontal="center" vertical="center"/>
    </xf>
    <xf numFmtId="0" fontId="1" fillId="3" borderId="78" xfId="4" applyFill="1" applyBorder="1" applyAlignment="1">
      <alignment horizontal="center" vertical="center"/>
    </xf>
    <xf numFmtId="0" fontId="1" fillId="3" borderId="1" xfId="4" applyFill="1" applyBorder="1" applyAlignment="1">
      <alignment horizontal="center" vertical="center"/>
    </xf>
    <xf numFmtId="0" fontId="1" fillId="3" borderId="128" xfId="4" applyFill="1" applyBorder="1" applyAlignment="1">
      <alignment horizontal="center" vertical="center"/>
    </xf>
    <xf numFmtId="0" fontId="17" fillId="0" borderId="84" xfId="4" applyFont="1" applyBorder="1" applyAlignment="1">
      <alignment horizontal="center" vertical="center"/>
    </xf>
    <xf numFmtId="0" fontId="17" fillId="0" borderId="85" xfId="4" applyFont="1" applyBorder="1" applyAlignment="1">
      <alignment horizontal="center" vertical="center"/>
    </xf>
    <xf numFmtId="181" fontId="94" fillId="5" borderId="28" xfId="2" applyNumberFormat="1" applyFont="1" applyFill="1" applyBorder="1" applyAlignment="1" applyProtection="1">
      <alignment horizontal="right" vertical="center" shrinkToFit="1"/>
      <protection locked="0"/>
    </xf>
    <xf numFmtId="181" fontId="94" fillId="5" borderId="84" xfId="2" applyNumberFormat="1" applyFont="1" applyFill="1" applyBorder="1" applyAlignment="1" applyProtection="1">
      <alignment horizontal="right" vertical="center" shrinkToFit="1"/>
      <protection locked="0"/>
    </xf>
    <xf numFmtId="190" fontId="94" fillId="0" borderId="28" xfId="2" applyNumberFormat="1" applyFont="1" applyFill="1" applyBorder="1" applyAlignment="1" applyProtection="1">
      <alignment horizontal="right" vertical="center" shrinkToFit="1"/>
      <protection locked="0"/>
    </xf>
    <xf numFmtId="190" fontId="94" fillId="0" borderId="84" xfId="2" applyNumberFormat="1" applyFont="1" applyFill="1" applyBorder="1" applyAlignment="1" applyProtection="1">
      <alignment horizontal="right" vertical="center" shrinkToFit="1"/>
      <protection locked="0"/>
    </xf>
    <xf numFmtId="0" fontId="17" fillId="0" borderId="11" xfId="4" applyFont="1" applyBorder="1" applyAlignment="1">
      <alignment horizontal="center" vertical="center" wrapText="1"/>
    </xf>
    <xf numFmtId="0" fontId="17" fillId="0" borderId="6" xfId="4" applyFont="1" applyBorder="1" applyAlignment="1">
      <alignment horizontal="center" vertical="center" wrapText="1"/>
    </xf>
    <xf numFmtId="0" fontId="20" fillId="0" borderId="33" xfId="4" applyFont="1" applyBorder="1" applyAlignment="1">
      <alignment horizontal="left" vertical="center" wrapText="1"/>
    </xf>
    <xf numFmtId="0" fontId="20" fillId="0" borderId="34" xfId="4" applyFont="1" applyBorder="1" applyAlignment="1">
      <alignment horizontal="left" vertical="center" wrapText="1"/>
    </xf>
    <xf numFmtId="0" fontId="20" fillId="0" borderId="31" xfId="4" applyFont="1" applyBorder="1" applyAlignment="1">
      <alignment horizontal="left" vertical="center" wrapText="1"/>
    </xf>
    <xf numFmtId="190" fontId="94" fillId="0" borderId="22" xfId="2" applyNumberFormat="1" applyFont="1" applyFill="1" applyBorder="1" applyAlignment="1" applyProtection="1">
      <alignment horizontal="right" vertical="center" shrinkToFit="1"/>
      <protection locked="0"/>
    </xf>
    <xf numFmtId="190" fontId="94" fillId="0" borderId="12" xfId="2" applyNumberFormat="1" applyFont="1" applyFill="1" applyBorder="1" applyAlignment="1" applyProtection="1">
      <alignment horizontal="right" vertical="center" shrinkToFit="1"/>
      <protection locked="0"/>
    </xf>
    <xf numFmtId="181" fontId="94" fillId="5" borderId="22" xfId="2" applyNumberFormat="1" applyFont="1" applyFill="1" applyBorder="1" applyAlignment="1" applyProtection="1">
      <alignment horizontal="right" vertical="center" shrinkToFit="1"/>
      <protection locked="0"/>
    </xf>
    <xf numFmtId="181" fontId="94" fillId="5" borderId="12" xfId="2" applyNumberFormat="1" applyFont="1" applyFill="1" applyBorder="1" applyAlignment="1" applyProtection="1">
      <alignment horizontal="right" vertical="center" shrinkToFit="1"/>
      <protection locked="0"/>
    </xf>
    <xf numFmtId="0" fontId="17" fillId="0" borderId="12" xfId="4" applyFont="1" applyBorder="1" applyAlignment="1">
      <alignment horizontal="center" vertical="center"/>
    </xf>
    <xf numFmtId="0" fontId="17" fillId="0" borderId="5" xfId="4" applyFont="1" applyBorder="1" applyAlignment="1">
      <alignment horizontal="center" vertical="center"/>
    </xf>
    <xf numFmtId="0" fontId="20" fillId="0" borderId="14" xfId="4" applyFont="1" applyBorder="1" applyAlignment="1">
      <alignment horizontal="left" vertical="center"/>
    </xf>
    <xf numFmtId="0" fontId="20" fillId="0" borderId="11" xfId="4" applyFont="1" applyBorder="1" applyAlignment="1">
      <alignment horizontal="left" vertical="center"/>
    </xf>
    <xf numFmtId="0" fontId="20" fillId="0" borderId="6" xfId="4" applyFont="1" applyBorder="1" applyAlignment="1">
      <alignment horizontal="left" vertical="center"/>
    </xf>
    <xf numFmtId="0" fontId="20" fillId="0" borderId="28" xfId="4" applyFont="1" applyBorder="1" applyAlignment="1">
      <alignment horizontal="left" vertical="center"/>
    </xf>
    <xf numFmtId="0" fontId="20" fillId="0" borderId="84" xfId="4" applyFont="1" applyBorder="1" applyAlignment="1">
      <alignment horizontal="left" vertical="center"/>
    </xf>
    <xf numFmtId="0" fontId="20" fillId="0" borderId="85" xfId="4" applyFont="1" applyBorder="1" applyAlignment="1">
      <alignment horizontal="left" vertical="center"/>
    </xf>
    <xf numFmtId="0" fontId="20" fillId="0" borderId="14" xfId="12" applyFont="1" applyBorder="1" applyAlignment="1">
      <alignment horizontal="left" vertical="center"/>
    </xf>
    <xf numFmtId="0" fontId="20" fillId="0" borderId="11" xfId="12" applyFont="1" applyBorder="1" applyAlignment="1">
      <alignment horizontal="left" vertical="center"/>
    </xf>
    <xf numFmtId="0" fontId="20" fillId="0" borderId="6" xfId="12" applyFont="1" applyBorder="1" applyAlignment="1">
      <alignment horizontal="left" vertical="center"/>
    </xf>
    <xf numFmtId="0" fontId="17" fillId="0" borderId="34" xfId="4" applyFont="1" applyBorder="1" applyAlignment="1">
      <alignment horizontal="center" vertical="center"/>
    </xf>
    <xf numFmtId="190" fontId="94" fillId="0" borderId="33" xfId="2" applyNumberFormat="1" applyFont="1" applyFill="1" applyBorder="1" applyAlignment="1" applyProtection="1">
      <alignment horizontal="right" vertical="center" shrinkToFit="1"/>
      <protection locked="0"/>
    </xf>
    <xf numFmtId="190" fontId="94" fillId="0" borderId="34" xfId="2" applyNumberFormat="1" applyFont="1" applyFill="1" applyBorder="1" applyAlignment="1" applyProtection="1">
      <alignment horizontal="right" vertical="center" shrinkToFit="1"/>
      <protection locked="0"/>
    </xf>
    <xf numFmtId="181" fontId="94" fillId="5" borderId="33" xfId="2" applyNumberFormat="1" applyFont="1" applyFill="1" applyBorder="1" applyAlignment="1" applyProtection="1">
      <alignment horizontal="right" vertical="center" shrinkToFit="1"/>
      <protection locked="0"/>
    </xf>
    <xf numFmtId="181" fontId="94" fillId="5" borderId="34" xfId="2" applyNumberFormat="1" applyFont="1" applyFill="1" applyBorder="1" applyAlignment="1" applyProtection="1">
      <alignment horizontal="right" vertical="center" shrinkToFit="1"/>
      <protection locked="0"/>
    </xf>
    <xf numFmtId="0" fontId="20" fillId="0" borderId="76" xfId="4" applyFont="1" applyBorder="1" applyAlignment="1">
      <alignment horizontal="center" vertical="center" textRotation="255"/>
    </xf>
    <xf numFmtId="0" fontId="20" fillId="0" borderId="74" xfId="4" applyFont="1" applyBorder="1" applyAlignment="1">
      <alignment horizontal="center" vertical="center" textRotation="255"/>
    </xf>
    <xf numFmtId="0" fontId="20" fillId="0" borderId="19" xfId="4" applyFont="1" applyBorder="1" applyAlignment="1">
      <alignment horizontal="left" vertical="center"/>
    </xf>
    <xf numFmtId="0" fontId="20" fillId="0" borderId="20" xfId="4" applyFont="1" applyBorder="1" applyAlignment="1">
      <alignment horizontal="left" vertical="center"/>
    </xf>
    <xf numFmtId="0" fontId="20" fillId="0" borderId="4" xfId="4" applyFont="1" applyBorder="1" applyAlignment="1">
      <alignment horizontal="left" vertical="center"/>
    </xf>
    <xf numFmtId="0" fontId="83" fillId="0" borderId="0" xfId="4" applyFont="1" applyAlignment="1">
      <alignment horizontal="center" vertical="center"/>
    </xf>
    <xf numFmtId="0" fontId="1" fillId="3" borderId="43" xfId="4" applyFill="1" applyBorder="1" applyAlignment="1">
      <alignment horizontal="distributed" vertical="center" indent="1"/>
    </xf>
    <xf numFmtId="0" fontId="1" fillId="3" borderId="37" xfId="4" applyFill="1" applyBorder="1" applyAlignment="1">
      <alignment horizontal="distributed" vertical="center" indent="1"/>
    </xf>
    <xf numFmtId="0" fontId="1" fillId="3" borderId="8" xfId="4" applyFill="1" applyBorder="1" applyAlignment="1">
      <alignment horizontal="distributed" vertical="center" indent="1"/>
    </xf>
    <xf numFmtId="0" fontId="20" fillId="0" borderId="75" xfId="4" applyFont="1" applyBorder="1" applyAlignment="1">
      <alignment horizontal="center" vertical="center" textRotation="255"/>
    </xf>
    <xf numFmtId="182" fontId="94" fillId="5" borderId="43" xfId="4" applyNumberFormat="1" applyFont="1" applyFill="1" applyBorder="1" applyAlignment="1">
      <alignment horizontal="center" vertical="center" shrinkToFit="1"/>
    </xf>
    <xf numFmtId="182" fontId="94" fillId="5" borderId="37" xfId="4" applyNumberFormat="1" applyFont="1" applyFill="1" applyBorder="1" applyAlignment="1">
      <alignment horizontal="center" vertical="center" shrinkToFit="1"/>
    </xf>
    <xf numFmtId="182" fontId="94" fillId="5" borderId="43" xfId="4" applyNumberFormat="1" applyFont="1" applyFill="1" applyBorder="1" applyAlignment="1" applyProtection="1">
      <alignment horizontal="center" vertical="center" shrinkToFit="1"/>
      <protection locked="0"/>
    </xf>
    <xf numFmtId="182" fontId="94" fillId="5" borderId="37" xfId="4" applyNumberFormat="1" applyFont="1" applyFill="1" applyBorder="1" applyAlignment="1" applyProtection="1">
      <alignment horizontal="center" vertical="center" shrinkToFit="1"/>
      <protection locked="0"/>
    </xf>
    <xf numFmtId="0" fontId="20" fillId="0" borderId="19" xfId="4" applyFont="1" applyBorder="1" applyAlignment="1">
      <alignment horizontal="left" vertical="center" wrapText="1"/>
    </xf>
    <xf numFmtId="0" fontId="20" fillId="0" borderId="20" xfId="4" applyFont="1" applyBorder="1" applyAlignment="1">
      <alignment horizontal="left" vertical="center" wrapText="1"/>
    </xf>
    <xf numFmtId="0" fontId="20" fillId="0" borderId="4" xfId="4" applyFont="1" applyBorder="1" applyAlignment="1">
      <alignment horizontal="left" vertical="center" wrapText="1"/>
    </xf>
    <xf numFmtId="0" fontId="99" fillId="0" borderId="37" xfId="4" applyFont="1" applyBorder="1" applyAlignment="1" applyProtection="1">
      <alignment horizontal="left" vertical="center"/>
      <protection locked="0"/>
    </xf>
    <xf numFmtId="0" fontId="20" fillId="3" borderId="55" xfId="4" applyFont="1" applyFill="1" applyBorder="1" applyAlignment="1">
      <alignment horizontal="center" vertical="center"/>
    </xf>
    <xf numFmtId="0" fontId="20" fillId="3" borderId="65" xfId="4" applyFont="1" applyFill="1" applyBorder="1" applyAlignment="1">
      <alignment horizontal="center" vertical="center"/>
    </xf>
    <xf numFmtId="0" fontId="20" fillId="3" borderId="66" xfId="4" applyFont="1" applyFill="1" applyBorder="1" applyAlignment="1">
      <alignment horizontal="center" vertical="center"/>
    </xf>
    <xf numFmtId="0" fontId="20" fillId="3" borderId="55" xfId="4" applyFont="1" applyFill="1" applyBorder="1" applyAlignment="1">
      <alignment horizontal="center" vertical="center" wrapText="1"/>
    </xf>
    <xf numFmtId="0" fontId="20" fillId="3" borderId="65" xfId="4" applyFont="1" applyFill="1" applyBorder="1" applyAlignment="1">
      <alignment horizontal="center" vertical="center" wrapText="1"/>
    </xf>
    <xf numFmtId="0" fontId="20" fillId="3" borderId="66" xfId="4" applyFont="1" applyFill="1" applyBorder="1" applyAlignment="1">
      <alignment horizontal="center" vertical="center" wrapText="1"/>
    </xf>
    <xf numFmtId="189" fontId="24" fillId="6" borderId="43" xfId="4" applyNumberFormat="1" applyFont="1" applyFill="1" applyBorder="1" applyAlignment="1">
      <alignment horizontal="center" vertical="center" wrapText="1"/>
    </xf>
    <xf numFmtId="189" fontId="24" fillId="6" borderId="37" xfId="4" applyNumberFormat="1" applyFont="1" applyFill="1" applyBorder="1" applyAlignment="1">
      <alignment horizontal="center" vertical="center" wrapText="1"/>
    </xf>
    <xf numFmtId="189" fontId="24" fillId="6" borderId="8" xfId="4" applyNumberFormat="1" applyFont="1" applyFill="1" applyBorder="1" applyAlignment="1">
      <alignment horizontal="center" vertical="center" wrapText="1"/>
    </xf>
    <xf numFmtId="182" fontId="0" fillId="0" borderId="43" xfId="4" applyNumberFormat="1" applyFont="1" applyBorder="1" applyAlignment="1">
      <alignment horizontal="center" vertical="center" wrapText="1"/>
    </xf>
    <xf numFmtId="182" fontId="0" fillId="0" borderId="37" xfId="4" applyNumberFormat="1" applyFont="1" applyBorder="1" applyAlignment="1">
      <alignment horizontal="center" vertical="center" wrapText="1"/>
    </xf>
    <xf numFmtId="182" fontId="0" fillId="0" borderId="8" xfId="4" applyNumberFormat="1" applyFont="1" applyBorder="1" applyAlignment="1">
      <alignment horizontal="center" vertical="center" wrapText="1"/>
    </xf>
  </cellXfs>
  <cellStyles count="20">
    <cellStyle name="桁区切り" xfId="1" builtinId="6"/>
    <cellStyle name="桁区切り 2" xfId="2" xr:uid="{E4C65FAF-AD8B-457E-806D-57A6709A5005}"/>
    <cellStyle name="標準" xfId="0" builtinId="0"/>
    <cellStyle name="標準 2" xfId="3" xr:uid="{57F8F104-B946-40F8-9077-0E2ADDED9AB4}"/>
    <cellStyle name="標準 3" xfId="4" xr:uid="{494B5911-8D30-4838-9E06-6A10013DD655}"/>
    <cellStyle name="標準 4" xfId="5" xr:uid="{C2165997-99FC-47A9-ABD9-EA12F18EA205}"/>
    <cellStyle name="標準_【バス新規】shinseiyou_checklist_truck_excel" xfId="6" xr:uid="{BA68DC9C-258C-4CB4-B085-22DBF5FA56E0}"/>
    <cellStyle name="標準_teiki_shinsa_shinseiyou_checklist_excel_bus" xfId="7" xr:uid="{910792A4-0FF6-4E9C-AEA1-FCB68ABA5B54}"/>
    <cellStyle name="標準_チェック表表紙&amp;申請書＆事業所一覧表" xfId="8" xr:uid="{6B360EBF-4D3D-440B-BF99-1CC0211287E9}"/>
    <cellStyle name="標準_チェック表表紙のみ" xfId="9" xr:uid="{36FEE3EE-FA9A-4900-BFA6-4AF07CCC1755}"/>
    <cellStyle name="標準_バス申請用チェックリスト記入表（その２）04.10改訂" xfId="10" xr:uid="{5BE02454-18C2-4BDD-B6C5-3B0FDEDC6571}"/>
    <cellStyle name="標準_バス申請用チェックリスト記入表（その２）04.10改訂_バスチェックリスト記入用紙07.04改訂" xfId="11" xr:uid="{65E3EA18-C7D2-4075-9906-4FBF4B854421}"/>
    <cellStyle name="標準_更新審査用トラックチェックリストexcel版05.11" xfId="12" xr:uid="{6B2D089E-7FE9-4587-B5F3-CBA6BF680C2F}"/>
    <cellStyle name="標準_更新審査用トラックチェックリストexcel版05.11_【oku】新規タクシーチェックリスト" xfId="13" xr:uid="{F83CEA00-65DE-4C2D-A063-B39C21E6F10A}"/>
    <cellStyle name="標準_更新審査用トラックチェックリストexcel版05.11_更新審査申請用バスチェックリストexcel版06.01" xfId="14" xr:uid="{E474B1E5-3211-4E33-911B-5A92AFA254B8}"/>
    <cellStyle name="標準_申請用トラックチェックリスト記入表（その２）改訂04.11" xfId="15" xr:uid="{88F05387-9001-4B00-BB9E-2DB1B30EB83E}"/>
    <cellStyle name="標準_申請用トラックチェックリスト記入表（その２）改訂04.11_チェックリスト改訂07.03" xfId="16" xr:uid="{1DD44CA7-F6BB-4A48-AB8F-11D64FD402A8}"/>
    <cellStyle name="標準_申請用トラックチェックリスト記入表（その２）改訂04.11_チェックリスト改訂07.03 2" xfId="17" xr:uid="{302C049B-59FA-4751-911C-7FF94BAB7F69}"/>
    <cellStyle name="標準_申請用トラックチェックリスト記入表（その２）改訂04.11_申請用トラックチェックリストexcel版05.04" xfId="18" xr:uid="{0BE4EAF2-068C-4AE3-8D8D-C664FF9F3CB8}"/>
    <cellStyle name="標準_申請用トラックチェックリスト記入表（その２）改訂04.11_申請用トラックチェックリストexcel版05.04 2" xfId="19" xr:uid="{31FB5A65-72F3-4775-AFD4-686F6CFA31C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0340" name="Group 3">
          <a:extLst>
            <a:ext uri="{FF2B5EF4-FFF2-40B4-BE49-F238E27FC236}">
              <a16:creationId xmlns:a16="http://schemas.microsoft.com/office/drawing/2014/main" id="{F7C8474B-B7DB-760E-7A5B-9EED7A8773BD}"/>
            </a:ext>
          </a:extLst>
        </xdr:cNvPr>
        <xdr:cNvGrpSpPr>
          <a:grpSpLocks/>
        </xdr:cNvGrpSpPr>
      </xdr:nvGrpSpPr>
      <xdr:grpSpPr bwMode="auto">
        <a:xfrm>
          <a:off x="552450" y="1504950"/>
          <a:ext cx="5848350" cy="1000125"/>
          <a:chOff x="1335" y="3345"/>
          <a:chExt cx="9045" cy="1575"/>
        </a:xfrm>
      </xdr:grpSpPr>
      <xdr:sp macro="" textlink="">
        <xdr:nvSpPr>
          <xdr:cNvPr id="60352" name="AutoShape 4">
            <a:extLst>
              <a:ext uri="{FF2B5EF4-FFF2-40B4-BE49-F238E27FC236}">
                <a16:creationId xmlns:a16="http://schemas.microsoft.com/office/drawing/2014/main" id="{B41123F3-5571-3D10-6C39-81E96B1D47C2}"/>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0386EE87-E372-69AA-2542-D9D523EDFE07}"/>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0341" name="AutoShape 62">
          <a:extLst>
            <a:ext uri="{FF2B5EF4-FFF2-40B4-BE49-F238E27FC236}">
              <a16:creationId xmlns:a16="http://schemas.microsoft.com/office/drawing/2014/main" id="{0CCE437F-C53E-1E6D-9717-098C55E54EF5}"/>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577850</xdr:colOff>
      <xdr:row>44</xdr:row>
      <xdr:rowOff>76200</xdr:rowOff>
    </xdr:from>
    <xdr:to>
      <xdr:col>8</xdr:col>
      <xdr:colOff>1162052</xdr:colOff>
      <xdr:row>45</xdr:row>
      <xdr:rowOff>200025</xdr:rowOff>
    </xdr:to>
    <xdr:sp macro="" textlink="">
      <xdr:nvSpPr>
        <xdr:cNvPr id="6" name="Text Box 63">
          <a:extLst>
            <a:ext uri="{FF2B5EF4-FFF2-40B4-BE49-F238E27FC236}">
              <a16:creationId xmlns:a16="http://schemas.microsoft.com/office/drawing/2014/main" id="{21491FEF-FF07-8140-F678-5ADC9989730D}"/>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0343" name="Line 64">
          <a:extLst>
            <a:ext uri="{FF2B5EF4-FFF2-40B4-BE49-F238E27FC236}">
              <a16:creationId xmlns:a16="http://schemas.microsoft.com/office/drawing/2014/main" id="{88289E68-CBAE-51B2-E19E-B32FDB90F8C9}"/>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0344" name="Group 67">
          <a:extLst>
            <a:ext uri="{FF2B5EF4-FFF2-40B4-BE49-F238E27FC236}">
              <a16:creationId xmlns:a16="http://schemas.microsoft.com/office/drawing/2014/main" id="{037EF47E-85C3-A15C-20A3-6E0FB929D541}"/>
            </a:ext>
          </a:extLst>
        </xdr:cNvPr>
        <xdr:cNvGrpSpPr>
          <a:grpSpLocks/>
        </xdr:cNvGrpSpPr>
      </xdr:nvGrpSpPr>
      <xdr:grpSpPr bwMode="auto">
        <a:xfrm>
          <a:off x="1190625" y="3743325"/>
          <a:ext cx="4533900" cy="638175"/>
          <a:chOff x="125" y="387"/>
          <a:chExt cx="434" cy="58"/>
        </a:xfrm>
      </xdr:grpSpPr>
      <xdr:sp macro="" textlink="">
        <xdr:nvSpPr>
          <xdr:cNvPr id="60350" name="AutoShape 68">
            <a:extLst>
              <a:ext uri="{FF2B5EF4-FFF2-40B4-BE49-F238E27FC236}">
                <a16:creationId xmlns:a16="http://schemas.microsoft.com/office/drawing/2014/main" id="{1E8A2ED4-A9A9-A6A4-5375-BAF6AD215CB2}"/>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BDCF4AC3-C38B-286D-6D16-0CDF6428504E}"/>
              </a:ext>
            </a:extLst>
          </xdr:cNvPr>
          <xdr:cNvSpPr txBox="1">
            <a:spLocks noChangeArrowheads="1"/>
          </xdr:cNvSpPr>
        </xdr:nvSpPr>
        <xdr:spPr bwMode="auto">
          <a:xfrm>
            <a:off x="170" y="398"/>
            <a:ext cx="377"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0345" name="AutoShape 70">
          <a:extLst>
            <a:ext uri="{FF2B5EF4-FFF2-40B4-BE49-F238E27FC236}">
              <a16:creationId xmlns:a16="http://schemas.microsoft.com/office/drawing/2014/main" id="{55DEA0BD-71E2-B080-CD6E-0A38A6E90E67}"/>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02CB59DF-D66B-6D31-EAEB-1303FDB96E47}"/>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0347" name="Line 37">
          <a:extLst>
            <a:ext uri="{FF2B5EF4-FFF2-40B4-BE49-F238E27FC236}">
              <a16:creationId xmlns:a16="http://schemas.microsoft.com/office/drawing/2014/main" id="{16B106CB-B1E4-9E20-31BF-63A57E38946B}"/>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0348" name="Rectangle 38">
          <a:extLst>
            <a:ext uri="{FF2B5EF4-FFF2-40B4-BE49-F238E27FC236}">
              <a16:creationId xmlns:a16="http://schemas.microsoft.com/office/drawing/2014/main" id="{1A5A6ADF-2014-2388-E75F-1B6B05A68026}"/>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95250</xdr:colOff>
      <xdr:row>0</xdr:row>
      <xdr:rowOff>85725</xdr:rowOff>
    </xdr:from>
    <xdr:to>
      <xdr:col>2</xdr:col>
      <xdr:colOff>142875</xdr:colOff>
      <xdr:row>7</xdr:row>
      <xdr:rowOff>152400</xdr:rowOff>
    </xdr:to>
    <xdr:pic>
      <xdr:nvPicPr>
        <xdr:cNvPr id="60349" name="Picture 14" descr="認証ロゴマーク（陸）改訂120409">
          <a:extLst>
            <a:ext uri="{FF2B5EF4-FFF2-40B4-BE49-F238E27FC236}">
              <a16:creationId xmlns:a16="http://schemas.microsoft.com/office/drawing/2014/main" id="{97CA4D76-100A-18C3-81F7-6A2E968FAF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5725"/>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85725</xdr:rowOff>
        </xdr:from>
        <xdr:to>
          <xdr:col>2</xdr:col>
          <xdr:colOff>38100</xdr:colOff>
          <xdr:row>10</xdr:row>
          <xdr:rowOff>295275</xdr:rowOff>
        </xdr:to>
        <xdr:grpSp>
          <xdr:nvGrpSpPr>
            <xdr:cNvPr id="65257" name="グループ化 55">
              <a:extLst>
                <a:ext uri="{FF2B5EF4-FFF2-40B4-BE49-F238E27FC236}">
                  <a16:creationId xmlns:a16="http://schemas.microsoft.com/office/drawing/2014/main" id="{68B2A1F0-A2B2-F452-21F4-A603F2E21C1F}"/>
                </a:ext>
              </a:extLst>
            </xdr:cNvPr>
            <xdr:cNvGrpSpPr>
              <a:grpSpLocks/>
            </xdr:cNvGrpSpPr>
          </xdr:nvGrpSpPr>
          <xdr:grpSpPr bwMode="auto">
            <a:xfrm>
              <a:off x="9525" y="2867025"/>
              <a:ext cx="581025" cy="209550"/>
              <a:chOff x="19050" y="3457575"/>
              <a:chExt cx="581025" cy="209550"/>
            </a:xfrm>
          </xdr:grpSpPr>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65258" name="グループ化 73">
              <a:extLst>
                <a:ext uri="{FF2B5EF4-FFF2-40B4-BE49-F238E27FC236}">
                  <a16:creationId xmlns:a16="http://schemas.microsoft.com/office/drawing/2014/main" id="{4D90ED72-0C83-B92E-BE85-D4D058E7D082}"/>
                </a:ext>
              </a:extLst>
            </xdr:cNvPr>
            <xdr:cNvGrpSpPr>
              <a:grpSpLocks/>
            </xdr:cNvGrpSpPr>
          </xdr:nvGrpSpPr>
          <xdr:grpSpPr bwMode="auto">
            <a:xfrm>
              <a:off x="0" y="2247900"/>
              <a:ext cx="647700" cy="247650"/>
              <a:chOff x="19050" y="3457575"/>
              <a:chExt cx="581025" cy="209550"/>
            </a:xfrm>
          </xdr:grpSpPr>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65259" name="グループ化 76">
              <a:extLst>
                <a:ext uri="{FF2B5EF4-FFF2-40B4-BE49-F238E27FC236}">
                  <a16:creationId xmlns:a16="http://schemas.microsoft.com/office/drawing/2014/main" id="{2145D36A-D080-DEA6-AA5F-50259C3A2C94}"/>
                </a:ext>
              </a:extLst>
            </xdr:cNvPr>
            <xdr:cNvGrpSpPr>
              <a:grpSpLocks/>
            </xdr:cNvGrpSpPr>
          </xdr:nvGrpSpPr>
          <xdr:grpSpPr bwMode="auto">
            <a:xfrm>
              <a:off x="0" y="1676400"/>
              <a:ext cx="647700" cy="266700"/>
              <a:chOff x="19050" y="3457575"/>
              <a:chExt cx="581025" cy="209550"/>
            </a:xfrm>
          </xdr:grpSpPr>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65260" name="グループ化 79">
              <a:extLst>
                <a:ext uri="{FF2B5EF4-FFF2-40B4-BE49-F238E27FC236}">
                  <a16:creationId xmlns:a16="http://schemas.microsoft.com/office/drawing/2014/main" id="{A04920BB-4A97-1DAF-3516-58056D83ED2E}"/>
                </a:ext>
              </a:extLst>
            </xdr:cNvPr>
            <xdr:cNvGrpSpPr>
              <a:grpSpLocks/>
            </xdr:cNvGrpSpPr>
          </xdr:nvGrpSpPr>
          <xdr:grpSpPr bwMode="auto">
            <a:xfrm>
              <a:off x="0" y="2000250"/>
              <a:ext cx="647700" cy="247650"/>
              <a:chOff x="19050" y="3457575"/>
              <a:chExt cx="581025" cy="209550"/>
            </a:xfrm>
          </xdr:grpSpPr>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28575</xdr:colOff>
          <xdr:row>13</xdr:row>
          <xdr:rowOff>228600</xdr:rowOff>
        </xdr:to>
        <xdr:grpSp>
          <xdr:nvGrpSpPr>
            <xdr:cNvPr id="65261" name="グループ化 82">
              <a:extLst>
                <a:ext uri="{FF2B5EF4-FFF2-40B4-BE49-F238E27FC236}">
                  <a16:creationId xmlns:a16="http://schemas.microsoft.com/office/drawing/2014/main" id="{229321E5-7E76-7ADF-B14F-18FDFDA0D05F}"/>
                </a:ext>
              </a:extLst>
            </xdr:cNvPr>
            <xdr:cNvGrpSpPr>
              <a:grpSpLocks/>
            </xdr:cNvGrpSpPr>
          </xdr:nvGrpSpPr>
          <xdr:grpSpPr bwMode="auto">
            <a:xfrm>
              <a:off x="0" y="3886200"/>
              <a:ext cx="581025" cy="209550"/>
              <a:chOff x="19050" y="3457575"/>
              <a:chExt cx="581025" cy="209550"/>
            </a:xfrm>
          </xdr:grpSpPr>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28575</xdr:colOff>
          <xdr:row>14</xdr:row>
          <xdr:rowOff>228600</xdr:rowOff>
        </xdr:to>
        <xdr:grpSp>
          <xdr:nvGrpSpPr>
            <xdr:cNvPr id="65262" name="グループ化 85">
              <a:extLst>
                <a:ext uri="{FF2B5EF4-FFF2-40B4-BE49-F238E27FC236}">
                  <a16:creationId xmlns:a16="http://schemas.microsoft.com/office/drawing/2014/main" id="{B9D548D2-5664-8419-9913-AC4E8331DE77}"/>
                </a:ext>
              </a:extLst>
            </xdr:cNvPr>
            <xdr:cNvGrpSpPr>
              <a:grpSpLocks/>
            </xdr:cNvGrpSpPr>
          </xdr:nvGrpSpPr>
          <xdr:grpSpPr bwMode="auto">
            <a:xfrm>
              <a:off x="0" y="4133850"/>
              <a:ext cx="581025" cy="209550"/>
              <a:chOff x="19050" y="3457575"/>
              <a:chExt cx="581025" cy="209550"/>
            </a:xfrm>
          </xdr:grpSpPr>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28575</xdr:colOff>
          <xdr:row>15</xdr:row>
          <xdr:rowOff>228600</xdr:rowOff>
        </xdr:to>
        <xdr:grpSp>
          <xdr:nvGrpSpPr>
            <xdr:cNvPr id="65263" name="グループ化 91">
              <a:extLst>
                <a:ext uri="{FF2B5EF4-FFF2-40B4-BE49-F238E27FC236}">
                  <a16:creationId xmlns:a16="http://schemas.microsoft.com/office/drawing/2014/main" id="{2CC0E551-69BC-4EB2-F8AD-91376B97FDF7}"/>
                </a:ext>
              </a:extLst>
            </xdr:cNvPr>
            <xdr:cNvGrpSpPr>
              <a:grpSpLocks/>
            </xdr:cNvGrpSpPr>
          </xdr:nvGrpSpPr>
          <xdr:grpSpPr bwMode="auto">
            <a:xfrm>
              <a:off x="0" y="4381500"/>
              <a:ext cx="581025" cy="209550"/>
              <a:chOff x="19050" y="3457575"/>
              <a:chExt cx="581025" cy="209550"/>
            </a:xfrm>
          </xdr:grpSpPr>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65264" name="グループ化 94">
              <a:extLst>
                <a:ext uri="{FF2B5EF4-FFF2-40B4-BE49-F238E27FC236}">
                  <a16:creationId xmlns:a16="http://schemas.microsoft.com/office/drawing/2014/main" id="{DE1452A7-3670-2025-5DA0-B34BC1C204C5}"/>
                </a:ext>
              </a:extLst>
            </xdr:cNvPr>
            <xdr:cNvGrpSpPr>
              <a:grpSpLocks/>
            </xdr:cNvGrpSpPr>
          </xdr:nvGrpSpPr>
          <xdr:grpSpPr bwMode="auto">
            <a:xfrm>
              <a:off x="0" y="4914900"/>
              <a:ext cx="581025" cy="209550"/>
              <a:chOff x="19050" y="3457575"/>
              <a:chExt cx="581025" cy="209550"/>
            </a:xfrm>
          </xdr:grpSpPr>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85725</xdr:rowOff>
        </xdr:from>
        <xdr:to>
          <xdr:col>2</xdr:col>
          <xdr:colOff>28575</xdr:colOff>
          <xdr:row>18</xdr:row>
          <xdr:rowOff>295275</xdr:rowOff>
        </xdr:to>
        <xdr:grpSp>
          <xdr:nvGrpSpPr>
            <xdr:cNvPr id="65265" name="グループ化 97">
              <a:extLst>
                <a:ext uri="{FF2B5EF4-FFF2-40B4-BE49-F238E27FC236}">
                  <a16:creationId xmlns:a16="http://schemas.microsoft.com/office/drawing/2014/main" id="{D40B5B11-D729-4E19-70E1-6E422783983C}"/>
                </a:ext>
              </a:extLst>
            </xdr:cNvPr>
            <xdr:cNvGrpSpPr>
              <a:grpSpLocks/>
            </xdr:cNvGrpSpPr>
          </xdr:nvGrpSpPr>
          <xdr:grpSpPr bwMode="auto">
            <a:xfrm>
              <a:off x="0" y="5229225"/>
              <a:ext cx="581025" cy="209550"/>
              <a:chOff x="19050" y="3457575"/>
              <a:chExt cx="581025" cy="209550"/>
            </a:xfrm>
          </xdr:grpSpPr>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28575</xdr:colOff>
          <xdr:row>19</xdr:row>
          <xdr:rowOff>295275</xdr:rowOff>
        </xdr:to>
        <xdr:grpSp>
          <xdr:nvGrpSpPr>
            <xdr:cNvPr id="65266" name="グループ化 100">
              <a:extLst>
                <a:ext uri="{FF2B5EF4-FFF2-40B4-BE49-F238E27FC236}">
                  <a16:creationId xmlns:a16="http://schemas.microsoft.com/office/drawing/2014/main" id="{4FB54360-EEF3-CFB3-D383-4AC8A6620F63}"/>
                </a:ext>
              </a:extLst>
            </xdr:cNvPr>
            <xdr:cNvGrpSpPr>
              <a:grpSpLocks/>
            </xdr:cNvGrpSpPr>
          </xdr:nvGrpSpPr>
          <xdr:grpSpPr bwMode="auto">
            <a:xfrm>
              <a:off x="0" y="5629275"/>
              <a:ext cx="581025" cy="209550"/>
              <a:chOff x="19050" y="3457575"/>
              <a:chExt cx="581025" cy="209550"/>
            </a:xfrm>
          </xdr:grpSpPr>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19050</xdr:rowOff>
        </xdr:from>
        <xdr:to>
          <xdr:col>2</xdr:col>
          <xdr:colOff>28575</xdr:colOff>
          <xdr:row>23</xdr:row>
          <xdr:rowOff>228600</xdr:rowOff>
        </xdr:to>
        <xdr:grpSp>
          <xdr:nvGrpSpPr>
            <xdr:cNvPr id="65267" name="グループ化 106">
              <a:extLst>
                <a:ext uri="{FF2B5EF4-FFF2-40B4-BE49-F238E27FC236}">
                  <a16:creationId xmlns:a16="http://schemas.microsoft.com/office/drawing/2014/main" id="{EC4620C5-365B-DAF4-7717-46629C9B4CA7}"/>
                </a:ext>
              </a:extLst>
            </xdr:cNvPr>
            <xdr:cNvGrpSpPr>
              <a:grpSpLocks/>
            </xdr:cNvGrpSpPr>
          </xdr:nvGrpSpPr>
          <xdr:grpSpPr bwMode="auto">
            <a:xfrm>
              <a:off x="0" y="6819900"/>
              <a:ext cx="581025" cy="209550"/>
              <a:chOff x="19050" y="3457575"/>
              <a:chExt cx="581025" cy="209550"/>
            </a:xfrm>
          </xdr:grpSpPr>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19050</xdr:rowOff>
        </xdr:from>
        <xdr:to>
          <xdr:col>2</xdr:col>
          <xdr:colOff>28575</xdr:colOff>
          <xdr:row>24</xdr:row>
          <xdr:rowOff>228600</xdr:rowOff>
        </xdr:to>
        <xdr:grpSp>
          <xdr:nvGrpSpPr>
            <xdr:cNvPr id="65268" name="グループ化 109">
              <a:extLst>
                <a:ext uri="{FF2B5EF4-FFF2-40B4-BE49-F238E27FC236}">
                  <a16:creationId xmlns:a16="http://schemas.microsoft.com/office/drawing/2014/main" id="{89E02389-B8E3-A566-B4B4-003084085A60}"/>
                </a:ext>
              </a:extLst>
            </xdr:cNvPr>
            <xdr:cNvGrpSpPr>
              <a:grpSpLocks/>
            </xdr:cNvGrpSpPr>
          </xdr:nvGrpSpPr>
          <xdr:grpSpPr bwMode="auto">
            <a:xfrm>
              <a:off x="0" y="7067550"/>
              <a:ext cx="581025" cy="209550"/>
              <a:chOff x="19050" y="3457575"/>
              <a:chExt cx="581025" cy="209550"/>
            </a:xfrm>
          </xdr:grpSpPr>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76200</xdr:rowOff>
        </xdr:from>
        <xdr:to>
          <xdr:col>2</xdr:col>
          <xdr:colOff>28575</xdr:colOff>
          <xdr:row>25</xdr:row>
          <xdr:rowOff>285750</xdr:rowOff>
        </xdr:to>
        <xdr:grpSp>
          <xdr:nvGrpSpPr>
            <xdr:cNvPr id="65269" name="グループ化 112">
              <a:extLst>
                <a:ext uri="{FF2B5EF4-FFF2-40B4-BE49-F238E27FC236}">
                  <a16:creationId xmlns:a16="http://schemas.microsoft.com/office/drawing/2014/main" id="{7B6AA51B-A187-46B5-69FD-CEA64C60E5B8}"/>
                </a:ext>
              </a:extLst>
            </xdr:cNvPr>
            <xdr:cNvGrpSpPr>
              <a:grpSpLocks/>
            </xdr:cNvGrpSpPr>
          </xdr:nvGrpSpPr>
          <xdr:grpSpPr bwMode="auto">
            <a:xfrm>
              <a:off x="0" y="7372350"/>
              <a:ext cx="581025" cy="209550"/>
              <a:chOff x="19050" y="3457575"/>
              <a:chExt cx="581025" cy="209550"/>
            </a:xfrm>
          </xdr:grpSpPr>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85725</xdr:rowOff>
        </xdr:from>
        <xdr:to>
          <xdr:col>2</xdr:col>
          <xdr:colOff>28575</xdr:colOff>
          <xdr:row>26</xdr:row>
          <xdr:rowOff>295275</xdr:rowOff>
        </xdr:to>
        <xdr:grpSp>
          <xdr:nvGrpSpPr>
            <xdr:cNvPr id="65270" name="グループ化 115">
              <a:extLst>
                <a:ext uri="{FF2B5EF4-FFF2-40B4-BE49-F238E27FC236}">
                  <a16:creationId xmlns:a16="http://schemas.microsoft.com/office/drawing/2014/main" id="{69A41493-0139-BA29-97E6-544C377AFCD8}"/>
                </a:ext>
              </a:extLst>
            </xdr:cNvPr>
            <xdr:cNvGrpSpPr>
              <a:grpSpLocks/>
            </xdr:cNvGrpSpPr>
          </xdr:nvGrpSpPr>
          <xdr:grpSpPr bwMode="auto">
            <a:xfrm>
              <a:off x="0" y="7762875"/>
              <a:ext cx="581025" cy="209550"/>
              <a:chOff x="19050" y="3457575"/>
              <a:chExt cx="581025" cy="209550"/>
            </a:xfrm>
          </xdr:grpSpPr>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19050</xdr:rowOff>
        </xdr:from>
        <xdr:to>
          <xdr:col>2</xdr:col>
          <xdr:colOff>28575</xdr:colOff>
          <xdr:row>28</xdr:row>
          <xdr:rowOff>228600</xdr:rowOff>
        </xdr:to>
        <xdr:grpSp>
          <xdr:nvGrpSpPr>
            <xdr:cNvPr id="65271" name="グループ化 118">
              <a:extLst>
                <a:ext uri="{FF2B5EF4-FFF2-40B4-BE49-F238E27FC236}">
                  <a16:creationId xmlns:a16="http://schemas.microsoft.com/office/drawing/2014/main" id="{83777118-2481-0880-5BE1-FE4B23E4398A}"/>
                </a:ext>
              </a:extLst>
            </xdr:cNvPr>
            <xdr:cNvGrpSpPr>
              <a:grpSpLocks/>
            </xdr:cNvGrpSpPr>
          </xdr:nvGrpSpPr>
          <xdr:grpSpPr bwMode="auto">
            <a:xfrm>
              <a:off x="0" y="8362950"/>
              <a:ext cx="581025" cy="209550"/>
              <a:chOff x="19050" y="3457575"/>
              <a:chExt cx="581025" cy="209550"/>
            </a:xfrm>
          </xdr:grpSpPr>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65272" name="グループ化 121">
              <a:extLst>
                <a:ext uri="{FF2B5EF4-FFF2-40B4-BE49-F238E27FC236}">
                  <a16:creationId xmlns:a16="http://schemas.microsoft.com/office/drawing/2014/main" id="{8A91811C-7A5F-CE0A-AAB1-4CB2EFD724FB}"/>
                </a:ext>
              </a:extLst>
            </xdr:cNvPr>
            <xdr:cNvGrpSpPr>
              <a:grpSpLocks/>
            </xdr:cNvGrpSpPr>
          </xdr:nvGrpSpPr>
          <xdr:grpSpPr bwMode="auto">
            <a:xfrm>
              <a:off x="0" y="8677275"/>
              <a:ext cx="581025" cy="209550"/>
              <a:chOff x="19050" y="3457575"/>
              <a:chExt cx="581025" cy="209550"/>
            </a:xfrm>
          </xdr:grpSpPr>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19050</xdr:rowOff>
        </xdr:from>
        <xdr:to>
          <xdr:col>2</xdr:col>
          <xdr:colOff>28575</xdr:colOff>
          <xdr:row>30</xdr:row>
          <xdr:rowOff>228600</xdr:rowOff>
        </xdr:to>
        <xdr:grpSp>
          <xdr:nvGrpSpPr>
            <xdr:cNvPr id="65273" name="グループ化 124">
              <a:extLst>
                <a:ext uri="{FF2B5EF4-FFF2-40B4-BE49-F238E27FC236}">
                  <a16:creationId xmlns:a16="http://schemas.microsoft.com/office/drawing/2014/main" id="{4EC51DC8-226D-436A-1A6D-4C48AE238990}"/>
                </a:ext>
              </a:extLst>
            </xdr:cNvPr>
            <xdr:cNvGrpSpPr>
              <a:grpSpLocks/>
            </xdr:cNvGrpSpPr>
          </xdr:nvGrpSpPr>
          <xdr:grpSpPr bwMode="auto">
            <a:xfrm>
              <a:off x="0" y="8991600"/>
              <a:ext cx="581025" cy="209550"/>
              <a:chOff x="19050" y="3457575"/>
              <a:chExt cx="581025" cy="209550"/>
            </a:xfrm>
          </xdr:grpSpPr>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28575</xdr:colOff>
          <xdr:row>31</xdr:row>
          <xdr:rowOff>209550</xdr:rowOff>
        </xdr:to>
        <xdr:grpSp>
          <xdr:nvGrpSpPr>
            <xdr:cNvPr id="65274" name="グループ化 127">
              <a:extLst>
                <a:ext uri="{FF2B5EF4-FFF2-40B4-BE49-F238E27FC236}">
                  <a16:creationId xmlns:a16="http://schemas.microsoft.com/office/drawing/2014/main" id="{30845453-CBF4-A1E7-97F5-ABC823F26FD1}"/>
                </a:ext>
              </a:extLst>
            </xdr:cNvPr>
            <xdr:cNvGrpSpPr>
              <a:grpSpLocks/>
            </xdr:cNvGrpSpPr>
          </xdr:nvGrpSpPr>
          <xdr:grpSpPr bwMode="auto">
            <a:xfrm>
              <a:off x="0" y="9258300"/>
              <a:ext cx="581025" cy="171450"/>
              <a:chOff x="19050" y="3457575"/>
              <a:chExt cx="581025" cy="209550"/>
            </a:xfrm>
          </xdr:grpSpPr>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19050</xdr:rowOff>
        </xdr:from>
        <xdr:to>
          <xdr:col>2</xdr:col>
          <xdr:colOff>28575</xdr:colOff>
          <xdr:row>32</xdr:row>
          <xdr:rowOff>228600</xdr:rowOff>
        </xdr:to>
        <xdr:grpSp>
          <xdr:nvGrpSpPr>
            <xdr:cNvPr id="65275" name="グループ化 130">
              <a:extLst>
                <a:ext uri="{FF2B5EF4-FFF2-40B4-BE49-F238E27FC236}">
                  <a16:creationId xmlns:a16="http://schemas.microsoft.com/office/drawing/2014/main" id="{036FC8D0-60E9-B6AF-95EE-88540D68354D}"/>
                </a:ext>
              </a:extLst>
            </xdr:cNvPr>
            <xdr:cNvGrpSpPr>
              <a:grpSpLocks/>
            </xdr:cNvGrpSpPr>
          </xdr:nvGrpSpPr>
          <xdr:grpSpPr bwMode="auto">
            <a:xfrm>
              <a:off x="0" y="9620250"/>
              <a:ext cx="581025" cy="209550"/>
              <a:chOff x="19050" y="3457575"/>
              <a:chExt cx="581025" cy="209550"/>
            </a:xfrm>
          </xdr:grpSpPr>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28575</xdr:colOff>
          <xdr:row>34</xdr:row>
          <xdr:rowOff>228600</xdr:rowOff>
        </xdr:to>
        <xdr:grpSp>
          <xdr:nvGrpSpPr>
            <xdr:cNvPr id="65276" name="グループ化 133">
              <a:extLst>
                <a:ext uri="{FF2B5EF4-FFF2-40B4-BE49-F238E27FC236}">
                  <a16:creationId xmlns:a16="http://schemas.microsoft.com/office/drawing/2014/main" id="{A1F3213B-5EF4-B61F-E6A6-14CBBB517073}"/>
                </a:ext>
              </a:extLst>
            </xdr:cNvPr>
            <xdr:cNvGrpSpPr>
              <a:grpSpLocks/>
            </xdr:cNvGrpSpPr>
          </xdr:nvGrpSpPr>
          <xdr:grpSpPr bwMode="auto">
            <a:xfrm>
              <a:off x="0" y="10153650"/>
              <a:ext cx="581025" cy="209550"/>
              <a:chOff x="19050" y="3457575"/>
              <a:chExt cx="581025" cy="209550"/>
            </a:xfrm>
          </xdr:grpSpPr>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28575</xdr:colOff>
          <xdr:row>35</xdr:row>
          <xdr:rowOff>295275</xdr:rowOff>
        </xdr:to>
        <xdr:grpSp>
          <xdr:nvGrpSpPr>
            <xdr:cNvPr id="65277" name="グループ化 139">
              <a:extLst>
                <a:ext uri="{FF2B5EF4-FFF2-40B4-BE49-F238E27FC236}">
                  <a16:creationId xmlns:a16="http://schemas.microsoft.com/office/drawing/2014/main" id="{2B66CA77-9907-C658-1DDA-A101D53CD267}"/>
                </a:ext>
              </a:extLst>
            </xdr:cNvPr>
            <xdr:cNvGrpSpPr>
              <a:grpSpLocks/>
            </xdr:cNvGrpSpPr>
          </xdr:nvGrpSpPr>
          <xdr:grpSpPr bwMode="auto">
            <a:xfrm>
              <a:off x="0" y="10467975"/>
              <a:ext cx="581025" cy="209550"/>
              <a:chOff x="19050" y="3457575"/>
              <a:chExt cx="581025" cy="209550"/>
            </a:xfrm>
          </xdr:grpSpPr>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19050</xdr:rowOff>
        </xdr:from>
        <xdr:to>
          <xdr:col>2</xdr:col>
          <xdr:colOff>28575</xdr:colOff>
          <xdr:row>36</xdr:row>
          <xdr:rowOff>228600</xdr:rowOff>
        </xdr:to>
        <xdr:grpSp>
          <xdr:nvGrpSpPr>
            <xdr:cNvPr id="65278" name="グループ化 145">
              <a:extLst>
                <a:ext uri="{FF2B5EF4-FFF2-40B4-BE49-F238E27FC236}">
                  <a16:creationId xmlns:a16="http://schemas.microsoft.com/office/drawing/2014/main" id="{6C0D5811-C7B7-3782-F58A-2E502000D1E5}"/>
                </a:ext>
              </a:extLst>
            </xdr:cNvPr>
            <xdr:cNvGrpSpPr>
              <a:grpSpLocks/>
            </xdr:cNvGrpSpPr>
          </xdr:nvGrpSpPr>
          <xdr:grpSpPr bwMode="auto">
            <a:xfrm>
              <a:off x="0" y="10782300"/>
              <a:ext cx="581025" cy="209550"/>
              <a:chOff x="19050" y="3457575"/>
              <a:chExt cx="581025" cy="209550"/>
            </a:xfrm>
          </xdr:grpSpPr>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85725</xdr:rowOff>
        </xdr:from>
        <xdr:to>
          <xdr:col>2</xdr:col>
          <xdr:colOff>28575</xdr:colOff>
          <xdr:row>37</xdr:row>
          <xdr:rowOff>295275</xdr:rowOff>
        </xdr:to>
        <xdr:grpSp>
          <xdr:nvGrpSpPr>
            <xdr:cNvPr id="65279" name="グループ化 151">
              <a:extLst>
                <a:ext uri="{FF2B5EF4-FFF2-40B4-BE49-F238E27FC236}">
                  <a16:creationId xmlns:a16="http://schemas.microsoft.com/office/drawing/2014/main" id="{5433A02D-A464-290E-A7DC-C94F3D6FC3F3}"/>
                </a:ext>
              </a:extLst>
            </xdr:cNvPr>
            <xdr:cNvGrpSpPr>
              <a:grpSpLocks/>
            </xdr:cNvGrpSpPr>
          </xdr:nvGrpSpPr>
          <xdr:grpSpPr bwMode="auto">
            <a:xfrm>
              <a:off x="0" y="11096625"/>
              <a:ext cx="581025" cy="209550"/>
              <a:chOff x="19050" y="3457575"/>
              <a:chExt cx="581025" cy="209550"/>
            </a:xfrm>
          </xdr:grpSpPr>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85725</xdr:rowOff>
        </xdr:from>
        <xdr:to>
          <xdr:col>2</xdr:col>
          <xdr:colOff>28575</xdr:colOff>
          <xdr:row>39</xdr:row>
          <xdr:rowOff>295275</xdr:rowOff>
        </xdr:to>
        <xdr:grpSp>
          <xdr:nvGrpSpPr>
            <xdr:cNvPr id="65280" name="グループ化 157">
              <a:extLst>
                <a:ext uri="{FF2B5EF4-FFF2-40B4-BE49-F238E27FC236}">
                  <a16:creationId xmlns:a16="http://schemas.microsoft.com/office/drawing/2014/main" id="{49827119-BF15-AE5B-9085-B9CEBFB9DEFD}"/>
                </a:ext>
              </a:extLst>
            </xdr:cNvPr>
            <xdr:cNvGrpSpPr>
              <a:grpSpLocks/>
            </xdr:cNvGrpSpPr>
          </xdr:nvGrpSpPr>
          <xdr:grpSpPr bwMode="auto">
            <a:xfrm>
              <a:off x="0" y="11763375"/>
              <a:ext cx="581025" cy="209550"/>
              <a:chOff x="19050" y="3457575"/>
              <a:chExt cx="581025" cy="209550"/>
            </a:xfrm>
          </xdr:grpSpPr>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19050</xdr:rowOff>
        </xdr:from>
        <xdr:to>
          <xdr:col>2</xdr:col>
          <xdr:colOff>28575</xdr:colOff>
          <xdr:row>40</xdr:row>
          <xdr:rowOff>228600</xdr:rowOff>
        </xdr:to>
        <xdr:grpSp>
          <xdr:nvGrpSpPr>
            <xdr:cNvPr id="65281" name="グループ化 160">
              <a:extLst>
                <a:ext uri="{FF2B5EF4-FFF2-40B4-BE49-F238E27FC236}">
                  <a16:creationId xmlns:a16="http://schemas.microsoft.com/office/drawing/2014/main" id="{B59C45F4-45F5-1167-55F7-C6EA6023603C}"/>
                </a:ext>
              </a:extLst>
            </xdr:cNvPr>
            <xdr:cNvGrpSpPr>
              <a:grpSpLocks/>
            </xdr:cNvGrpSpPr>
          </xdr:nvGrpSpPr>
          <xdr:grpSpPr bwMode="auto">
            <a:xfrm>
              <a:off x="0" y="12077700"/>
              <a:ext cx="581025" cy="209550"/>
              <a:chOff x="19050" y="3457575"/>
              <a:chExt cx="581025" cy="209550"/>
            </a:xfrm>
          </xdr:grpSpPr>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19050</xdr:rowOff>
        </xdr:from>
        <xdr:to>
          <xdr:col>2</xdr:col>
          <xdr:colOff>28575</xdr:colOff>
          <xdr:row>41</xdr:row>
          <xdr:rowOff>228600</xdr:rowOff>
        </xdr:to>
        <xdr:grpSp>
          <xdr:nvGrpSpPr>
            <xdr:cNvPr id="65282" name="グループ化 163">
              <a:extLst>
                <a:ext uri="{FF2B5EF4-FFF2-40B4-BE49-F238E27FC236}">
                  <a16:creationId xmlns:a16="http://schemas.microsoft.com/office/drawing/2014/main" id="{5AEB0C73-48D0-1429-24A1-8C94BB08DAEE}"/>
                </a:ext>
              </a:extLst>
            </xdr:cNvPr>
            <xdr:cNvGrpSpPr>
              <a:grpSpLocks/>
            </xdr:cNvGrpSpPr>
          </xdr:nvGrpSpPr>
          <xdr:grpSpPr bwMode="auto">
            <a:xfrm>
              <a:off x="0" y="12449175"/>
              <a:ext cx="581025" cy="209550"/>
              <a:chOff x="19050" y="3457575"/>
              <a:chExt cx="581025" cy="209550"/>
            </a:xfrm>
          </xdr:grpSpPr>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42</xdr:row>
          <xdr:rowOff>19050</xdr:rowOff>
        </xdr:from>
        <xdr:to>
          <xdr:col>2</xdr:col>
          <xdr:colOff>28575</xdr:colOff>
          <xdr:row>42</xdr:row>
          <xdr:rowOff>228600</xdr:rowOff>
        </xdr:to>
        <xdr:grpSp>
          <xdr:nvGrpSpPr>
            <xdr:cNvPr id="65283" name="グループ化 166">
              <a:extLst>
                <a:ext uri="{FF2B5EF4-FFF2-40B4-BE49-F238E27FC236}">
                  <a16:creationId xmlns:a16="http://schemas.microsoft.com/office/drawing/2014/main" id="{AF70D8E3-CB65-BDCF-1ABD-74E5DEF28A7E}"/>
                </a:ext>
              </a:extLst>
            </xdr:cNvPr>
            <xdr:cNvGrpSpPr>
              <a:grpSpLocks/>
            </xdr:cNvGrpSpPr>
          </xdr:nvGrpSpPr>
          <xdr:grpSpPr bwMode="auto">
            <a:xfrm>
              <a:off x="0" y="12696825"/>
              <a:ext cx="581025" cy="209550"/>
              <a:chOff x="19050" y="3457575"/>
              <a:chExt cx="581025" cy="209550"/>
            </a:xfrm>
          </xdr:grpSpPr>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5284" name="グループ化 85">
              <a:extLst>
                <a:ext uri="{FF2B5EF4-FFF2-40B4-BE49-F238E27FC236}">
                  <a16:creationId xmlns:a16="http://schemas.microsoft.com/office/drawing/2014/main" id="{BD031258-5387-C773-409B-04B34A4C3045}"/>
                </a:ext>
              </a:extLst>
            </xdr:cNvPr>
            <xdr:cNvGrpSpPr>
              <a:grpSpLocks/>
            </xdr:cNvGrpSpPr>
          </xdr:nvGrpSpPr>
          <xdr:grpSpPr bwMode="auto">
            <a:xfrm>
              <a:off x="0" y="3352800"/>
              <a:ext cx="581025" cy="209550"/>
              <a:chOff x="19050" y="3457575"/>
              <a:chExt cx="581025" cy="209550"/>
            </a:xfrm>
          </xdr:grpSpPr>
          <xdr:sp macro="" textlink="">
            <xdr:nvSpPr>
              <xdr:cNvPr id="57923" name="Check Box 4675" hidden="1">
                <a:extLst>
                  <a:ext uri="{63B3BB69-23CF-44E3-9099-C40C66FF867C}">
                    <a14:compatExt spid="_x0000_s57923"/>
                  </a:ext>
                  <a:ext uri="{FF2B5EF4-FFF2-40B4-BE49-F238E27FC236}">
                    <a16:creationId xmlns:a16="http://schemas.microsoft.com/office/drawing/2014/main" id="{00000000-0008-0000-0100-000043E2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7924" name="Check Box 4676" hidden="1">
                <a:extLst>
                  <a:ext uri="{63B3BB69-23CF-44E3-9099-C40C66FF867C}">
                    <a14:compatExt spid="_x0000_s57924"/>
                  </a:ext>
                  <a:ext uri="{FF2B5EF4-FFF2-40B4-BE49-F238E27FC236}">
                    <a16:creationId xmlns:a16="http://schemas.microsoft.com/office/drawing/2014/main" id="{00000000-0008-0000-0100-000044E2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28575</xdr:rowOff>
        </xdr:from>
        <xdr:to>
          <xdr:col>2</xdr:col>
          <xdr:colOff>28575</xdr:colOff>
          <xdr:row>3</xdr:row>
          <xdr:rowOff>238125</xdr:rowOff>
        </xdr:to>
        <xdr:grpSp>
          <xdr:nvGrpSpPr>
            <xdr:cNvPr id="65720" name="グループ化 42">
              <a:extLst>
                <a:ext uri="{FF2B5EF4-FFF2-40B4-BE49-F238E27FC236}">
                  <a16:creationId xmlns:a16="http://schemas.microsoft.com/office/drawing/2014/main" id="{B9648BC5-35C1-1A8B-8148-4C4A7FC97D57}"/>
                </a:ext>
              </a:extLst>
            </xdr:cNvPr>
            <xdr:cNvGrpSpPr>
              <a:grpSpLocks/>
            </xdr:cNvGrpSpPr>
          </xdr:nvGrpSpPr>
          <xdr:grpSpPr bwMode="auto">
            <a:xfrm>
              <a:off x="0" y="923925"/>
              <a:ext cx="581025" cy="209550"/>
              <a:chOff x="19050" y="3457575"/>
              <a:chExt cx="581025" cy="209550"/>
            </a:xfrm>
          </xdr:grpSpPr>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28575</xdr:colOff>
          <xdr:row>4</xdr:row>
          <xdr:rowOff>238125</xdr:rowOff>
        </xdr:to>
        <xdr:grpSp>
          <xdr:nvGrpSpPr>
            <xdr:cNvPr id="65721" name="グループ化 48">
              <a:extLst>
                <a:ext uri="{FF2B5EF4-FFF2-40B4-BE49-F238E27FC236}">
                  <a16:creationId xmlns:a16="http://schemas.microsoft.com/office/drawing/2014/main" id="{48DEB0BA-3B31-9EC9-0A7B-708A7C6C79AF}"/>
                </a:ext>
              </a:extLst>
            </xdr:cNvPr>
            <xdr:cNvGrpSpPr>
              <a:grpSpLocks/>
            </xdr:cNvGrpSpPr>
          </xdr:nvGrpSpPr>
          <xdr:grpSpPr bwMode="auto">
            <a:xfrm>
              <a:off x="0" y="1171575"/>
              <a:ext cx="581025" cy="209550"/>
              <a:chOff x="19050" y="3457575"/>
              <a:chExt cx="581025" cy="209550"/>
            </a:xfrm>
          </xdr:grpSpPr>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65722" name="グループ化 54">
              <a:extLst>
                <a:ext uri="{FF2B5EF4-FFF2-40B4-BE49-F238E27FC236}">
                  <a16:creationId xmlns:a16="http://schemas.microsoft.com/office/drawing/2014/main" id="{24B63299-3194-4413-0E55-3614204641D3}"/>
                </a:ext>
              </a:extLst>
            </xdr:cNvPr>
            <xdr:cNvGrpSpPr>
              <a:grpSpLocks/>
            </xdr:cNvGrpSpPr>
          </xdr:nvGrpSpPr>
          <xdr:grpSpPr bwMode="auto">
            <a:xfrm>
              <a:off x="0" y="1409700"/>
              <a:ext cx="581025" cy="209550"/>
              <a:chOff x="19050" y="3457575"/>
              <a:chExt cx="581025" cy="209550"/>
            </a:xfrm>
          </xdr:grpSpPr>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65723" name="グループ化 57">
              <a:extLst>
                <a:ext uri="{FF2B5EF4-FFF2-40B4-BE49-F238E27FC236}">
                  <a16:creationId xmlns:a16="http://schemas.microsoft.com/office/drawing/2014/main" id="{1117D34E-950E-ACDF-92BE-1FDAB3E88738}"/>
                </a:ext>
              </a:extLst>
            </xdr:cNvPr>
            <xdr:cNvGrpSpPr>
              <a:grpSpLocks/>
            </xdr:cNvGrpSpPr>
          </xdr:nvGrpSpPr>
          <xdr:grpSpPr bwMode="auto">
            <a:xfrm>
              <a:off x="0" y="1943100"/>
              <a:ext cx="581025" cy="209550"/>
              <a:chOff x="19050" y="3457575"/>
              <a:chExt cx="581025" cy="209550"/>
            </a:xfrm>
          </xdr:grpSpPr>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65724" name="グループ化 63">
              <a:extLst>
                <a:ext uri="{FF2B5EF4-FFF2-40B4-BE49-F238E27FC236}">
                  <a16:creationId xmlns:a16="http://schemas.microsoft.com/office/drawing/2014/main" id="{EB85D579-4399-545C-06E7-E91AC80EED1C}"/>
                </a:ext>
              </a:extLst>
            </xdr:cNvPr>
            <xdr:cNvGrpSpPr>
              <a:grpSpLocks/>
            </xdr:cNvGrpSpPr>
          </xdr:nvGrpSpPr>
          <xdr:grpSpPr bwMode="auto">
            <a:xfrm>
              <a:off x="0" y="2257425"/>
              <a:ext cx="581025" cy="209550"/>
              <a:chOff x="19050" y="3457575"/>
              <a:chExt cx="581025" cy="209550"/>
            </a:xfrm>
          </xdr:grpSpPr>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85725</xdr:rowOff>
        </xdr:from>
        <xdr:to>
          <xdr:col>2</xdr:col>
          <xdr:colOff>28575</xdr:colOff>
          <xdr:row>9</xdr:row>
          <xdr:rowOff>295275</xdr:rowOff>
        </xdr:to>
        <xdr:grpSp>
          <xdr:nvGrpSpPr>
            <xdr:cNvPr id="65725" name="グループ化 66">
              <a:extLst>
                <a:ext uri="{FF2B5EF4-FFF2-40B4-BE49-F238E27FC236}">
                  <a16:creationId xmlns:a16="http://schemas.microsoft.com/office/drawing/2014/main" id="{15BF9235-8F15-62DF-1A91-E5536964BB77}"/>
                </a:ext>
              </a:extLst>
            </xdr:cNvPr>
            <xdr:cNvGrpSpPr>
              <a:grpSpLocks/>
            </xdr:cNvGrpSpPr>
          </xdr:nvGrpSpPr>
          <xdr:grpSpPr bwMode="auto">
            <a:xfrm>
              <a:off x="0" y="2638425"/>
              <a:ext cx="581025" cy="209550"/>
              <a:chOff x="19050" y="3457575"/>
              <a:chExt cx="581025" cy="209550"/>
            </a:xfrm>
          </xdr:grpSpPr>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65726" name="グループ化 72">
              <a:extLst>
                <a:ext uri="{FF2B5EF4-FFF2-40B4-BE49-F238E27FC236}">
                  <a16:creationId xmlns:a16="http://schemas.microsoft.com/office/drawing/2014/main" id="{48A0C987-8DEE-4157-0C14-050DAE35DBD4}"/>
                </a:ext>
              </a:extLst>
            </xdr:cNvPr>
            <xdr:cNvGrpSpPr>
              <a:grpSpLocks/>
            </xdr:cNvGrpSpPr>
          </xdr:nvGrpSpPr>
          <xdr:grpSpPr bwMode="auto">
            <a:xfrm>
              <a:off x="0" y="2952750"/>
              <a:ext cx="581025" cy="209550"/>
              <a:chOff x="19050" y="3457575"/>
              <a:chExt cx="581025" cy="209550"/>
            </a:xfrm>
          </xdr:grpSpPr>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65727" name="グループ化 75">
              <a:extLst>
                <a:ext uri="{FF2B5EF4-FFF2-40B4-BE49-F238E27FC236}">
                  <a16:creationId xmlns:a16="http://schemas.microsoft.com/office/drawing/2014/main" id="{1531DF7C-33AC-13A6-8BA2-DAA33C2EA871}"/>
                </a:ext>
              </a:extLst>
            </xdr:cNvPr>
            <xdr:cNvGrpSpPr>
              <a:grpSpLocks/>
            </xdr:cNvGrpSpPr>
          </xdr:nvGrpSpPr>
          <xdr:grpSpPr bwMode="auto">
            <a:xfrm>
              <a:off x="0" y="3619500"/>
              <a:ext cx="581025" cy="209550"/>
              <a:chOff x="19050" y="3457575"/>
              <a:chExt cx="581025" cy="209550"/>
            </a:xfrm>
          </xdr:grpSpPr>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65728" name="グループ化 81">
              <a:extLst>
                <a:ext uri="{FF2B5EF4-FFF2-40B4-BE49-F238E27FC236}">
                  <a16:creationId xmlns:a16="http://schemas.microsoft.com/office/drawing/2014/main" id="{31D3DBF9-988E-62B0-4FD1-CD5CBA9330DF}"/>
                </a:ext>
              </a:extLst>
            </xdr:cNvPr>
            <xdr:cNvGrpSpPr>
              <a:grpSpLocks/>
            </xdr:cNvGrpSpPr>
          </xdr:nvGrpSpPr>
          <xdr:grpSpPr bwMode="auto">
            <a:xfrm>
              <a:off x="0" y="4914900"/>
              <a:ext cx="581025" cy="209550"/>
              <a:chOff x="19050" y="3457575"/>
              <a:chExt cx="581025" cy="209550"/>
            </a:xfrm>
          </xdr:grpSpPr>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76200</xdr:rowOff>
        </xdr:from>
        <xdr:to>
          <xdr:col>2</xdr:col>
          <xdr:colOff>28575</xdr:colOff>
          <xdr:row>17</xdr:row>
          <xdr:rowOff>276225</xdr:rowOff>
        </xdr:to>
        <xdr:grpSp>
          <xdr:nvGrpSpPr>
            <xdr:cNvPr id="65729" name="グループ化 84">
              <a:extLst>
                <a:ext uri="{FF2B5EF4-FFF2-40B4-BE49-F238E27FC236}">
                  <a16:creationId xmlns:a16="http://schemas.microsoft.com/office/drawing/2014/main" id="{81CDAA6E-AF0F-0D50-7391-97527587CDAF}"/>
                </a:ext>
              </a:extLst>
            </xdr:cNvPr>
            <xdr:cNvGrpSpPr>
              <a:grpSpLocks/>
            </xdr:cNvGrpSpPr>
          </xdr:nvGrpSpPr>
          <xdr:grpSpPr bwMode="auto">
            <a:xfrm>
              <a:off x="0" y="5219700"/>
              <a:ext cx="581025" cy="200025"/>
              <a:chOff x="19050" y="3457575"/>
              <a:chExt cx="581025" cy="209550"/>
            </a:xfrm>
          </xdr:grpSpPr>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85725</xdr:rowOff>
        </xdr:from>
        <xdr:to>
          <xdr:col>2</xdr:col>
          <xdr:colOff>28575</xdr:colOff>
          <xdr:row>20</xdr:row>
          <xdr:rowOff>295275</xdr:rowOff>
        </xdr:to>
        <xdr:grpSp>
          <xdr:nvGrpSpPr>
            <xdr:cNvPr id="65730" name="グループ化 90">
              <a:extLst>
                <a:ext uri="{FF2B5EF4-FFF2-40B4-BE49-F238E27FC236}">
                  <a16:creationId xmlns:a16="http://schemas.microsoft.com/office/drawing/2014/main" id="{62F3F052-86A0-B9CF-D5ED-BD72F4FD6190}"/>
                </a:ext>
              </a:extLst>
            </xdr:cNvPr>
            <xdr:cNvGrpSpPr>
              <a:grpSpLocks/>
            </xdr:cNvGrpSpPr>
          </xdr:nvGrpSpPr>
          <xdr:grpSpPr bwMode="auto">
            <a:xfrm>
              <a:off x="0" y="6276975"/>
              <a:ext cx="581025" cy="209550"/>
              <a:chOff x="19050" y="3457575"/>
              <a:chExt cx="581025" cy="209550"/>
            </a:xfrm>
          </xdr:grpSpPr>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28575</xdr:rowOff>
        </xdr:from>
        <xdr:to>
          <xdr:col>2</xdr:col>
          <xdr:colOff>28575</xdr:colOff>
          <xdr:row>21</xdr:row>
          <xdr:rowOff>238125</xdr:rowOff>
        </xdr:to>
        <xdr:grpSp>
          <xdr:nvGrpSpPr>
            <xdr:cNvPr id="65731" name="グループ化 93">
              <a:extLst>
                <a:ext uri="{FF2B5EF4-FFF2-40B4-BE49-F238E27FC236}">
                  <a16:creationId xmlns:a16="http://schemas.microsoft.com/office/drawing/2014/main" id="{267A2E72-E409-6819-7A6C-50FAA12ACBA8}"/>
                </a:ext>
              </a:extLst>
            </xdr:cNvPr>
            <xdr:cNvGrpSpPr>
              <a:grpSpLocks/>
            </xdr:cNvGrpSpPr>
          </xdr:nvGrpSpPr>
          <xdr:grpSpPr bwMode="auto">
            <a:xfrm>
              <a:off x="0" y="6600825"/>
              <a:ext cx="581025" cy="209550"/>
              <a:chOff x="19050" y="3457575"/>
              <a:chExt cx="581025" cy="209550"/>
            </a:xfrm>
          </xdr:grpSpPr>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28575</xdr:rowOff>
        </xdr:from>
        <xdr:to>
          <xdr:col>2</xdr:col>
          <xdr:colOff>28575</xdr:colOff>
          <xdr:row>22</xdr:row>
          <xdr:rowOff>238125</xdr:rowOff>
        </xdr:to>
        <xdr:grpSp>
          <xdr:nvGrpSpPr>
            <xdr:cNvPr id="65732" name="グループ化 96">
              <a:extLst>
                <a:ext uri="{FF2B5EF4-FFF2-40B4-BE49-F238E27FC236}">
                  <a16:creationId xmlns:a16="http://schemas.microsoft.com/office/drawing/2014/main" id="{7BC5B314-4582-482E-35F4-771826B070D4}"/>
                </a:ext>
              </a:extLst>
            </xdr:cNvPr>
            <xdr:cNvGrpSpPr>
              <a:grpSpLocks/>
            </xdr:cNvGrpSpPr>
          </xdr:nvGrpSpPr>
          <xdr:grpSpPr bwMode="auto">
            <a:xfrm>
              <a:off x="0" y="6848475"/>
              <a:ext cx="581025" cy="209550"/>
              <a:chOff x="19050" y="3457575"/>
              <a:chExt cx="581025" cy="209550"/>
            </a:xfrm>
          </xdr:grpSpPr>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257175</xdr:rowOff>
        </xdr:from>
        <xdr:to>
          <xdr:col>2</xdr:col>
          <xdr:colOff>66675</xdr:colOff>
          <xdr:row>24</xdr:row>
          <xdr:rowOff>19050</xdr:rowOff>
        </xdr:to>
        <xdr:grpSp>
          <xdr:nvGrpSpPr>
            <xdr:cNvPr id="65733" name="グループ化 114">
              <a:extLst>
                <a:ext uri="{FF2B5EF4-FFF2-40B4-BE49-F238E27FC236}">
                  <a16:creationId xmlns:a16="http://schemas.microsoft.com/office/drawing/2014/main" id="{FB3F8839-CD97-D75C-FC6F-F4AB441A7C50}"/>
                </a:ext>
              </a:extLst>
            </xdr:cNvPr>
            <xdr:cNvGrpSpPr>
              <a:grpSpLocks/>
            </xdr:cNvGrpSpPr>
          </xdr:nvGrpSpPr>
          <xdr:grpSpPr bwMode="auto">
            <a:xfrm>
              <a:off x="0" y="7067550"/>
              <a:ext cx="619125" cy="266700"/>
              <a:chOff x="19050" y="3457575"/>
              <a:chExt cx="581025" cy="209550"/>
            </a:xfrm>
          </xdr:grpSpPr>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257175</xdr:rowOff>
        </xdr:from>
        <xdr:to>
          <xdr:col>2</xdr:col>
          <xdr:colOff>66675</xdr:colOff>
          <xdr:row>27</xdr:row>
          <xdr:rowOff>66675</xdr:rowOff>
        </xdr:to>
        <xdr:grpSp>
          <xdr:nvGrpSpPr>
            <xdr:cNvPr id="65734" name="グループ化 117">
              <a:extLst>
                <a:ext uri="{FF2B5EF4-FFF2-40B4-BE49-F238E27FC236}">
                  <a16:creationId xmlns:a16="http://schemas.microsoft.com/office/drawing/2014/main" id="{FB377906-CD5E-5439-4018-576B387C5563}"/>
                </a:ext>
              </a:extLst>
            </xdr:cNvPr>
            <xdr:cNvGrpSpPr>
              <a:grpSpLocks/>
            </xdr:cNvGrpSpPr>
          </xdr:nvGrpSpPr>
          <xdr:grpSpPr bwMode="auto">
            <a:xfrm>
              <a:off x="0" y="7858125"/>
              <a:ext cx="619125" cy="342900"/>
              <a:chOff x="19050" y="3457575"/>
              <a:chExt cx="581025" cy="209550"/>
            </a:xfrm>
          </xdr:grpSpPr>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247650</xdr:rowOff>
        </xdr:from>
        <xdr:to>
          <xdr:col>2</xdr:col>
          <xdr:colOff>66675</xdr:colOff>
          <xdr:row>28</xdr:row>
          <xdr:rowOff>9525</xdr:rowOff>
        </xdr:to>
        <xdr:grpSp>
          <xdr:nvGrpSpPr>
            <xdr:cNvPr id="65735" name="グループ化 120">
              <a:extLst>
                <a:ext uri="{FF2B5EF4-FFF2-40B4-BE49-F238E27FC236}">
                  <a16:creationId xmlns:a16="http://schemas.microsoft.com/office/drawing/2014/main" id="{4560F569-7944-E1E0-1E16-ED461E98DD3F}"/>
                </a:ext>
              </a:extLst>
            </xdr:cNvPr>
            <xdr:cNvGrpSpPr>
              <a:grpSpLocks/>
            </xdr:cNvGrpSpPr>
          </xdr:nvGrpSpPr>
          <xdr:grpSpPr bwMode="auto">
            <a:xfrm>
              <a:off x="0" y="8134350"/>
              <a:ext cx="619125" cy="257175"/>
              <a:chOff x="19050" y="3457575"/>
              <a:chExt cx="581025" cy="209550"/>
            </a:xfrm>
          </xdr:grpSpPr>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38100</xdr:rowOff>
        </xdr:from>
        <xdr:to>
          <xdr:col>2</xdr:col>
          <xdr:colOff>66675</xdr:colOff>
          <xdr:row>32</xdr:row>
          <xdr:rowOff>352425</xdr:rowOff>
        </xdr:to>
        <xdr:grpSp>
          <xdr:nvGrpSpPr>
            <xdr:cNvPr id="65736" name="グループ化 126">
              <a:extLst>
                <a:ext uri="{FF2B5EF4-FFF2-40B4-BE49-F238E27FC236}">
                  <a16:creationId xmlns:a16="http://schemas.microsoft.com/office/drawing/2014/main" id="{26583DCA-C077-CE2D-CB32-68954D812F1C}"/>
                </a:ext>
              </a:extLst>
            </xdr:cNvPr>
            <xdr:cNvGrpSpPr>
              <a:grpSpLocks/>
            </xdr:cNvGrpSpPr>
          </xdr:nvGrpSpPr>
          <xdr:grpSpPr bwMode="auto">
            <a:xfrm>
              <a:off x="0" y="9753600"/>
              <a:ext cx="619125" cy="314325"/>
              <a:chOff x="19050" y="3457575"/>
              <a:chExt cx="581025" cy="209550"/>
            </a:xfrm>
          </xdr:grpSpPr>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342900</xdr:rowOff>
        </xdr:to>
        <xdr:grpSp>
          <xdr:nvGrpSpPr>
            <xdr:cNvPr id="65737" name="グループ化 129">
              <a:extLst>
                <a:ext uri="{FF2B5EF4-FFF2-40B4-BE49-F238E27FC236}">
                  <a16:creationId xmlns:a16="http://schemas.microsoft.com/office/drawing/2014/main" id="{3555DF27-8990-794F-FE2F-71F9BE91372D}"/>
                </a:ext>
              </a:extLst>
            </xdr:cNvPr>
            <xdr:cNvGrpSpPr>
              <a:grpSpLocks/>
            </xdr:cNvGrpSpPr>
          </xdr:nvGrpSpPr>
          <xdr:grpSpPr bwMode="auto">
            <a:xfrm>
              <a:off x="0" y="10134600"/>
              <a:ext cx="619125" cy="304800"/>
              <a:chOff x="19050" y="3457575"/>
              <a:chExt cx="581025" cy="209550"/>
            </a:xfrm>
          </xdr:grpSpPr>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19050</xdr:rowOff>
        </xdr:from>
        <xdr:to>
          <xdr:col>2</xdr:col>
          <xdr:colOff>66675</xdr:colOff>
          <xdr:row>35</xdr:row>
          <xdr:rowOff>361950</xdr:rowOff>
        </xdr:to>
        <xdr:grpSp>
          <xdr:nvGrpSpPr>
            <xdr:cNvPr id="65738" name="グループ化 135">
              <a:extLst>
                <a:ext uri="{FF2B5EF4-FFF2-40B4-BE49-F238E27FC236}">
                  <a16:creationId xmlns:a16="http://schemas.microsoft.com/office/drawing/2014/main" id="{FB589341-9B5E-5148-E593-38CC8656A2E6}"/>
                </a:ext>
              </a:extLst>
            </xdr:cNvPr>
            <xdr:cNvGrpSpPr>
              <a:grpSpLocks/>
            </xdr:cNvGrpSpPr>
          </xdr:nvGrpSpPr>
          <xdr:grpSpPr bwMode="auto">
            <a:xfrm>
              <a:off x="0" y="10782300"/>
              <a:ext cx="619125" cy="342900"/>
              <a:chOff x="19050" y="3457575"/>
              <a:chExt cx="581025" cy="209550"/>
            </a:xfrm>
          </xdr:grpSpPr>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209550</xdr:rowOff>
        </xdr:from>
        <xdr:to>
          <xdr:col>2</xdr:col>
          <xdr:colOff>66675</xdr:colOff>
          <xdr:row>30</xdr:row>
          <xdr:rowOff>47625</xdr:rowOff>
        </xdr:to>
        <xdr:grpSp>
          <xdr:nvGrpSpPr>
            <xdr:cNvPr id="65739" name="グループ化 138">
              <a:extLst>
                <a:ext uri="{FF2B5EF4-FFF2-40B4-BE49-F238E27FC236}">
                  <a16:creationId xmlns:a16="http://schemas.microsoft.com/office/drawing/2014/main" id="{5099B048-B9AA-D347-D6EE-5747F3E2B89A}"/>
                </a:ext>
              </a:extLst>
            </xdr:cNvPr>
            <xdr:cNvGrpSpPr>
              <a:grpSpLocks/>
            </xdr:cNvGrpSpPr>
          </xdr:nvGrpSpPr>
          <xdr:grpSpPr bwMode="auto">
            <a:xfrm>
              <a:off x="0" y="8591550"/>
              <a:ext cx="619125" cy="504825"/>
              <a:chOff x="19050" y="3457575"/>
              <a:chExt cx="581025" cy="209550"/>
            </a:xfrm>
          </xdr:grpSpPr>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28093" name="Check Box 2493" hidden="1">
              <a:extLst>
                <a:ext uri="{63B3BB69-23CF-44E3-9099-C40C66FF867C}">
                  <a14:compatExt spid="_x0000_s28093"/>
                </a:ext>
                <a:ext uri="{FF2B5EF4-FFF2-40B4-BE49-F238E27FC236}">
                  <a16:creationId xmlns:a16="http://schemas.microsoft.com/office/drawing/2014/main" id="{00000000-0008-0000-0200-0000B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28094" name="Check Box 2494" hidden="1">
              <a:extLst>
                <a:ext uri="{63B3BB69-23CF-44E3-9099-C40C66FF867C}">
                  <a14:compatExt spid="_x0000_s28094"/>
                </a:ext>
                <a:ext uri="{FF2B5EF4-FFF2-40B4-BE49-F238E27FC236}">
                  <a16:creationId xmlns:a16="http://schemas.microsoft.com/office/drawing/2014/main" id="{00000000-0008-0000-0200-0000B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57150</xdr:rowOff>
        </xdr:from>
        <xdr:to>
          <xdr:col>2</xdr:col>
          <xdr:colOff>95250</xdr:colOff>
          <xdr:row>4</xdr:row>
          <xdr:rowOff>323850</xdr:rowOff>
        </xdr:to>
        <xdr:grpSp>
          <xdr:nvGrpSpPr>
            <xdr:cNvPr id="64100" name="グループ化 49">
              <a:extLst>
                <a:ext uri="{FF2B5EF4-FFF2-40B4-BE49-F238E27FC236}">
                  <a16:creationId xmlns:a16="http://schemas.microsoft.com/office/drawing/2014/main" id="{93AE17AC-87D7-C410-3F33-B4032FFE1161}"/>
                </a:ext>
              </a:extLst>
            </xdr:cNvPr>
            <xdr:cNvGrpSpPr>
              <a:grpSpLocks/>
            </xdr:cNvGrpSpPr>
          </xdr:nvGrpSpPr>
          <xdr:grpSpPr bwMode="auto">
            <a:xfrm>
              <a:off x="0" y="1143000"/>
              <a:ext cx="647700" cy="266700"/>
              <a:chOff x="19050" y="3457575"/>
              <a:chExt cx="581025" cy="209550"/>
            </a:xfrm>
          </xdr:grpSpPr>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123825</xdr:rowOff>
        </xdr:from>
        <xdr:to>
          <xdr:col>2</xdr:col>
          <xdr:colOff>95250</xdr:colOff>
          <xdr:row>5</xdr:row>
          <xdr:rowOff>381000</xdr:rowOff>
        </xdr:to>
        <xdr:grpSp>
          <xdr:nvGrpSpPr>
            <xdr:cNvPr id="64101" name="グループ化 55">
              <a:extLst>
                <a:ext uri="{FF2B5EF4-FFF2-40B4-BE49-F238E27FC236}">
                  <a16:creationId xmlns:a16="http://schemas.microsoft.com/office/drawing/2014/main" id="{7DF87ACD-C47E-9ACA-843A-0171FF362014}"/>
                </a:ext>
              </a:extLst>
            </xdr:cNvPr>
            <xdr:cNvGrpSpPr>
              <a:grpSpLocks/>
            </xdr:cNvGrpSpPr>
          </xdr:nvGrpSpPr>
          <xdr:grpSpPr bwMode="auto">
            <a:xfrm>
              <a:off x="0" y="1752600"/>
              <a:ext cx="647700" cy="257175"/>
              <a:chOff x="19050" y="3457575"/>
              <a:chExt cx="581025" cy="209550"/>
            </a:xfrm>
          </xdr:grpSpPr>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8</xdr:row>
          <xdr:rowOff>266700</xdr:rowOff>
        </xdr:to>
        <xdr:grpSp>
          <xdr:nvGrpSpPr>
            <xdr:cNvPr id="64102" name="グループ化 58">
              <a:extLst>
                <a:ext uri="{FF2B5EF4-FFF2-40B4-BE49-F238E27FC236}">
                  <a16:creationId xmlns:a16="http://schemas.microsoft.com/office/drawing/2014/main" id="{C315B433-BBEC-ACC4-9E2D-F9567BC2D0E7}"/>
                </a:ext>
              </a:extLst>
            </xdr:cNvPr>
            <xdr:cNvGrpSpPr>
              <a:grpSpLocks/>
            </xdr:cNvGrpSpPr>
          </xdr:nvGrpSpPr>
          <xdr:grpSpPr bwMode="auto">
            <a:xfrm>
              <a:off x="0" y="3009900"/>
              <a:ext cx="647700" cy="266700"/>
              <a:chOff x="19050" y="3457575"/>
              <a:chExt cx="581025" cy="209550"/>
            </a:xfrm>
          </xdr:grpSpPr>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9</xdr:row>
          <xdr:rowOff>266700</xdr:rowOff>
        </xdr:to>
        <xdr:grpSp>
          <xdr:nvGrpSpPr>
            <xdr:cNvPr id="64103" name="グループ化 61">
              <a:extLst>
                <a:ext uri="{FF2B5EF4-FFF2-40B4-BE49-F238E27FC236}">
                  <a16:creationId xmlns:a16="http://schemas.microsoft.com/office/drawing/2014/main" id="{CF7B85B9-321F-6FE9-5030-D83894791346}"/>
                </a:ext>
              </a:extLst>
            </xdr:cNvPr>
            <xdr:cNvGrpSpPr>
              <a:grpSpLocks/>
            </xdr:cNvGrpSpPr>
          </xdr:nvGrpSpPr>
          <xdr:grpSpPr bwMode="auto">
            <a:xfrm>
              <a:off x="0" y="3371850"/>
              <a:ext cx="647700" cy="247650"/>
              <a:chOff x="19050" y="3457575"/>
              <a:chExt cx="581025" cy="209550"/>
            </a:xfrm>
          </xdr:grpSpPr>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10</xdr:row>
          <xdr:rowOff>266700</xdr:rowOff>
        </xdr:to>
        <xdr:grpSp>
          <xdr:nvGrpSpPr>
            <xdr:cNvPr id="64104" name="グループ化 64">
              <a:extLst>
                <a:ext uri="{FF2B5EF4-FFF2-40B4-BE49-F238E27FC236}">
                  <a16:creationId xmlns:a16="http://schemas.microsoft.com/office/drawing/2014/main" id="{D5B46779-D063-FC2D-CE76-07C1929D3163}"/>
                </a:ext>
              </a:extLst>
            </xdr:cNvPr>
            <xdr:cNvGrpSpPr>
              <a:grpSpLocks/>
            </xdr:cNvGrpSpPr>
          </xdr:nvGrpSpPr>
          <xdr:grpSpPr bwMode="auto">
            <a:xfrm>
              <a:off x="0" y="3619500"/>
              <a:ext cx="647700" cy="266700"/>
              <a:chOff x="19050" y="3457575"/>
              <a:chExt cx="581025" cy="209550"/>
            </a:xfrm>
          </xdr:grpSpPr>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57150</xdr:rowOff>
        </xdr:from>
        <xdr:to>
          <xdr:col>2</xdr:col>
          <xdr:colOff>95250</xdr:colOff>
          <xdr:row>11</xdr:row>
          <xdr:rowOff>323850</xdr:rowOff>
        </xdr:to>
        <xdr:grpSp>
          <xdr:nvGrpSpPr>
            <xdr:cNvPr id="64105" name="グループ化 67">
              <a:extLst>
                <a:ext uri="{FF2B5EF4-FFF2-40B4-BE49-F238E27FC236}">
                  <a16:creationId xmlns:a16="http://schemas.microsoft.com/office/drawing/2014/main" id="{88B14F83-034B-A263-D96C-900BC072A28B}"/>
                </a:ext>
              </a:extLst>
            </xdr:cNvPr>
            <xdr:cNvGrpSpPr>
              <a:grpSpLocks/>
            </xdr:cNvGrpSpPr>
          </xdr:nvGrpSpPr>
          <xdr:grpSpPr bwMode="auto">
            <a:xfrm>
              <a:off x="0" y="4038600"/>
              <a:ext cx="647700" cy="266700"/>
              <a:chOff x="19050" y="3457575"/>
              <a:chExt cx="581025" cy="209550"/>
            </a:xfrm>
          </xdr:grpSpPr>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66675</xdr:rowOff>
        </xdr:from>
        <xdr:to>
          <xdr:col>2</xdr:col>
          <xdr:colOff>95250</xdr:colOff>
          <xdr:row>12</xdr:row>
          <xdr:rowOff>333375</xdr:rowOff>
        </xdr:to>
        <xdr:grpSp>
          <xdr:nvGrpSpPr>
            <xdr:cNvPr id="64106" name="グループ化 70">
              <a:extLst>
                <a:ext uri="{FF2B5EF4-FFF2-40B4-BE49-F238E27FC236}">
                  <a16:creationId xmlns:a16="http://schemas.microsoft.com/office/drawing/2014/main" id="{F9F6E071-4279-8FC8-534C-8FF2DDCF64B9}"/>
                </a:ext>
              </a:extLst>
            </xdr:cNvPr>
            <xdr:cNvGrpSpPr>
              <a:grpSpLocks/>
            </xdr:cNvGrpSpPr>
          </xdr:nvGrpSpPr>
          <xdr:grpSpPr bwMode="auto">
            <a:xfrm>
              <a:off x="0" y="4429125"/>
              <a:ext cx="647700" cy="266700"/>
              <a:chOff x="19050" y="3457575"/>
              <a:chExt cx="581025" cy="209550"/>
            </a:xfrm>
          </xdr:grpSpPr>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66675</xdr:rowOff>
        </xdr:from>
        <xdr:to>
          <xdr:col>2</xdr:col>
          <xdr:colOff>95250</xdr:colOff>
          <xdr:row>13</xdr:row>
          <xdr:rowOff>333375</xdr:rowOff>
        </xdr:to>
        <xdr:grpSp>
          <xdr:nvGrpSpPr>
            <xdr:cNvPr id="64107" name="グループ化 76">
              <a:extLst>
                <a:ext uri="{FF2B5EF4-FFF2-40B4-BE49-F238E27FC236}">
                  <a16:creationId xmlns:a16="http://schemas.microsoft.com/office/drawing/2014/main" id="{E2230133-EA69-8479-88E0-77690D3BC6BB}"/>
                </a:ext>
              </a:extLst>
            </xdr:cNvPr>
            <xdr:cNvGrpSpPr>
              <a:grpSpLocks/>
            </xdr:cNvGrpSpPr>
          </xdr:nvGrpSpPr>
          <xdr:grpSpPr bwMode="auto">
            <a:xfrm>
              <a:off x="0" y="4810125"/>
              <a:ext cx="647700" cy="266700"/>
              <a:chOff x="19050" y="3457575"/>
              <a:chExt cx="581025" cy="209550"/>
            </a:xfrm>
          </xdr:grpSpPr>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38100</xdr:rowOff>
        </xdr:from>
        <xdr:to>
          <xdr:col>2</xdr:col>
          <xdr:colOff>95250</xdr:colOff>
          <xdr:row>14</xdr:row>
          <xdr:rowOff>228600</xdr:rowOff>
        </xdr:to>
        <xdr:grpSp>
          <xdr:nvGrpSpPr>
            <xdr:cNvPr id="64108" name="グループ化 79">
              <a:extLst>
                <a:ext uri="{FF2B5EF4-FFF2-40B4-BE49-F238E27FC236}">
                  <a16:creationId xmlns:a16="http://schemas.microsoft.com/office/drawing/2014/main" id="{C628F816-2DCD-0DA4-32DA-DEF28F7090D3}"/>
                </a:ext>
              </a:extLst>
            </xdr:cNvPr>
            <xdr:cNvGrpSpPr>
              <a:grpSpLocks/>
            </xdr:cNvGrpSpPr>
          </xdr:nvGrpSpPr>
          <xdr:grpSpPr bwMode="auto">
            <a:xfrm>
              <a:off x="0" y="5162550"/>
              <a:ext cx="647700" cy="190500"/>
              <a:chOff x="19050" y="3457575"/>
              <a:chExt cx="581025" cy="209550"/>
            </a:xfrm>
          </xdr:grpSpPr>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15</xdr:row>
          <xdr:rowOff>257175</xdr:rowOff>
        </xdr:to>
        <xdr:grpSp>
          <xdr:nvGrpSpPr>
            <xdr:cNvPr id="64109" name="グループ化 82">
              <a:extLst>
                <a:ext uri="{FF2B5EF4-FFF2-40B4-BE49-F238E27FC236}">
                  <a16:creationId xmlns:a16="http://schemas.microsoft.com/office/drawing/2014/main" id="{3F959374-699F-4A77-60A4-7E1012CEBA48}"/>
                </a:ext>
              </a:extLst>
            </xdr:cNvPr>
            <xdr:cNvGrpSpPr>
              <a:grpSpLocks/>
            </xdr:cNvGrpSpPr>
          </xdr:nvGrpSpPr>
          <xdr:grpSpPr bwMode="auto">
            <a:xfrm>
              <a:off x="0" y="5486400"/>
              <a:ext cx="647700" cy="247650"/>
              <a:chOff x="19050" y="3457575"/>
              <a:chExt cx="581025" cy="209550"/>
            </a:xfrm>
          </xdr:grpSpPr>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57150</xdr:rowOff>
        </xdr:from>
        <xdr:to>
          <xdr:col>2</xdr:col>
          <xdr:colOff>95250</xdr:colOff>
          <xdr:row>19</xdr:row>
          <xdr:rowOff>323850</xdr:rowOff>
        </xdr:to>
        <xdr:grpSp>
          <xdr:nvGrpSpPr>
            <xdr:cNvPr id="64110" name="グループ化 88">
              <a:extLst>
                <a:ext uri="{FF2B5EF4-FFF2-40B4-BE49-F238E27FC236}">
                  <a16:creationId xmlns:a16="http://schemas.microsoft.com/office/drawing/2014/main" id="{7F70D73C-4C97-46C1-E5E0-19ECF8C352C7}"/>
                </a:ext>
              </a:extLst>
            </xdr:cNvPr>
            <xdr:cNvGrpSpPr>
              <a:grpSpLocks/>
            </xdr:cNvGrpSpPr>
          </xdr:nvGrpSpPr>
          <xdr:grpSpPr bwMode="auto">
            <a:xfrm>
              <a:off x="0" y="6743700"/>
              <a:ext cx="647700" cy="266700"/>
              <a:chOff x="19050" y="3457575"/>
              <a:chExt cx="581025" cy="209550"/>
            </a:xfrm>
          </xdr:grpSpPr>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22</xdr:row>
          <xdr:rowOff>266700</xdr:rowOff>
        </xdr:to>
        <xdr:grpSp>
          <xdr:nvGrpSpPr>
            <xdr:cNvPr id="64111" name="グループ化 94">
              <a:extLst>
                <a:ext uri="{FF2B5EF4-FFF2-40B4-BE49-F238E27FC236}">
                  <a16:creationId xmlns:a16="http://schemas.microsoft.com/office/drawing/2014/main" id="{A90B2E79-2447-A1B8-4DC1-B133F7069910}"/>
                </a:ext>
              </a:extLst>
            </xdr:cNvPr>
            <xdr:cNvGrpSpPr>
              <a:grpSpLocks/>
            </xdr:cNvGrpSpPr>
          </xdr:nvGrpSpPr>
          <xdr:grpSpPr bwMode="auto">
            <a:xfrm>
              <a:off x="0" y="7781925"/>
              <a:ext cx="647700" cy="247650"/>
              <a:chOff x="19050" y="3457575"/>
              <a:chExt cx="581025" cy="209550"/>
            </a:xfrm>
          </xdr:grpSpPr>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23</xdr:row>
          <xdr:rowOff>266700</xdr:rowOff>
        </xdr:to>
        <xdr:grpSp>
          <xdr:nvGrpSpPr>
            <xdr:cNvPr id="64112" name="グループ化 97">
              <a:extLst>
                <a:ext uri="{FF2B5EF4-FFF2-40B4-BE49-F238E27FC236}">
                  <a16:creationId xmlns:a16="http://schemas.microsoft.com/office/drawing/2014/main" id="{82751C95-F562-FE81-FC60-EB97F7045C0B}"/>
                </a:ext>
              </a:extLst>
            </xdr:cNvPr>
            <xdr:cNvGrpSpPr>
              <a:grpSpLocks/>
            </xdr:cNvGrpSpPr>
          </xdr:nvGrpSpPr>
          <xdr:grpSpPr bwMode="auto">
            <a:xfrm>
              <a:off x="0" y="8029575"/>
              <a:ext cx="647700" cy="247650"/>
              <a:chOff x="19050" y="3457575"/>
              <a:chExt cx="581025" cy="209550"/>
            </a:xfrm>
          </xdr:grpSpPr>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24</xdr:row>
          <xdr:rowOff>266700</xdr:rowOff>
        </xdr:to>
        <xdr:grpSp>
          <xdr:nvGrpSpPr>
            <xdr:cNvPr id="64113" name="グループ化 100">
              <a:extLst>
                <a:ext uri="{FF2B5EF4-FFF2-40B4-BE49-F238E27FC236}">
                  <a16:creationId xmlns:a16="http://schemas.microsoft.com/office/drawing/2014/main" id="{73893819-AA52-673C-5B43-4DDDE952C340}"/>
                </a:ext>
              </a:extLst>
            </xdr:cNvPr>
            <xdr:cNvGrpSpPr>
              <a:grpSpLocks/>
            </xdr:cNvGrpSpPr>
          </xdr:nvGrpSpPr>
          <xdr:grpSpPr bwMode="auto">
            <a:xfrm>
              <a:off x="0" y="8277225"/>
              <a:ext cx="647700" cy="247650"/>
              <a:chOff x="19050" y="3457575"/>
              <a:chExt cx="581025" cy="209550"/>
            </a:xfrm>
          </xdr:grpSpPr>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2</xdr:col>
          <xdr:colOff>95250</xdr:colOff>
          <xdr:row>29</xdr:row>
          <xdr:rowOff>266700</xdr:rowOff>
        </xdr:to>
        <xdr:grpSp>
          <xdr:nvGrpSpPr>
            <xdr:cNvPr id="64114" name="グループ化 103">
              <a:extLst>
                <a:ext uri="{FF2B5EF4-FFF2-40B4-BE49-F238E27FC236}">
                  <a16:creationId xmlns:a16="http://schemas.microsoft.com/office/drawing/2014/main" id="{FDC28C1E-4FED-934E-CF23-4BADA52B9A7E}"/>
                </a:ext>
              </a:extLst>
            </xdr:cNvPr>
            <xdr:cNvGrpSpPr>
              <a:grpSpLocks/>
            </xdr:cNvGrpSpPr>
          </xdr:nvGrpSpPr>
          <xdr:grpSpPr bwMode="auto">
            <a:xfrm>
              <a:off x="0" y="9725025"/>
              <a:ext cx="647700" cy="247650"/>
              <a:chOff x="19050" y="3457575"/>
              <a:chExt cx="581025" cy="209550"/>
            </a:xfrm>
          </xdr:grpSpPr>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30</xdr:row>
          <xdr:rowOff>266700</xdr:rowOff>
        </xdr:to>
        <xdr:grpSp>
          <xdr:nvGrpSpPr>
            <xdr:cNvPr id="64115" name="グループ化 109">
              <a:extLst>
                <a:ext uri="{FF2B5EF4-FFF2-40B4-BE49-F238E27FC236}">
                  <a16:creationId xmlns:a16="http://schemas.microsoft.com/office/drawing/2014/main" id="{F780E76B-3760-E34F-B847-DDED763F28B9}"/>
                </a:ext>
              </a:extLst>
            </xdr:cNvPr>
            <xdr:cNvGrpSpPr>
              <a:grpSpLocks/>
            </xdr:cNvGrpSpPr>
          </xdr:nvGrpSpPr>
          <xdr:grpSpPr bwMode="auto">
            <a:xfrm>
              <a:off x="0" y="9972675"/>
              <a:ext cx="647700" cy="247650"/>
              <a:chOff x="19050" y="3457575"/>
              <a:chExt cx="581025" cy="209550"/>
            </a:xfrm>
          </xdr:grpSpPr>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31</xdr:row>
          <xdr:rowOff>266700</xdr:rowOff>
        </xdr:to>
        <xdr:grpSp>
          <xdr:nvGrpSpPr>
            <xdr:cNvPr id="64116" name="グループ化 112">
              <a:extLst>
                <a:ext uri="{FF2B5EF4-FFF2-40B4-BE49-F238E27FC236}">
                  <a16:creationId xmlns:a16="http://schemas.microsoft.com/office/drawing/2014/main" id="{531AA089-4B69-5DE3-B48F-B09267844514}"/>
                </a:ext>
              </a:extLst>
            </xdr:cNvPr>
            <xdr:cNvGrpSpPr>
              <a:grpSpLocks/>
            </xdr:cNvGrpSpPr>
          </xdr:nvGrpSpPr>
          <xdr:grpSpPr bwMode="auto">
            <a:xfrm>
              <a:off x="0" y="10220325"/>
              <a:ext cx="647700" cy="247650"/>
              <a:chOff x="19050" y="3457575"/>
              <a:chExt cx="581025" cy="209550"/>
            </a:xfrm>
          </xdr:grpSpPr>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2</xdr:col>
          <xdr:colOff>95250</xdr:colOff>
          <xdr:row>32</xdr:row>
          <xdr:rowOff>266700</xdr:rowOff>
        </xdr:to>
        <xdr:grpSp>
          <xdr:nvGrpSpPr>
            <xdr:cNvPr id="64117" name="グループ化 118">
              <a:extLst>
                <a:ext uri="{FF2B5EF4-FFF2-40B4-BE49-F238E27FC236}">
                  <a16:creationId xmlns:a16="http://schemas.microsoft.com/office/drawing/2014/main" id="{0D963B8C-86EC-2822-04AF-96328FD1B184}"/>
                </a:ext>
              </a:extLst>
            </xdr:cNvPr>
            <xdr:cNvGrpSpPr>
              <a:grpSpLocks/>
            </xdr:cNvGrpSpPr>
          </xdr:nvGrpSpPr>
          <xdr:grpSpPr bwMode="auto">
            <a:xfrm>
              <a:off x="0" y="10467975"/>
              <a:ext cx="647700" cy="247650"/>
              <a:chOff x="19050" y="3457575"/>
              <a:chExt cx="581025" cy="209550"/>
            </a:xfrm>
          </xdr:grpSpPr>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33</xdr:row>
          <xdr:rowOff>266700</xdr:rowOff>
        </xdr:to>
        <xdr:grpSp>
          <xdr:nvGrpSpPr>
            <xdr:cNvPr id="64118" name="グループ化 121">
              <a:extLst>
                <a:ext uri="{FF2B5EF4-FFF2-40B4-BE49-F238E27FC236}">
                  <a16:creationId xmlns:a16="http://schemas.microsoft.com/office/drawing/2014/main" id="{7649EFE3-F345-0349-D597-3A722C6E1772}"/>
                </a:ext>
              </a:extLst>
            </xdr:cNvPr>
            <xdr:cNvGrpSpPr>
              <a:grpSpLocks/>
            </xdr:cNvGrpSpPr>
          </xdr:nvGrpSpPr>
          <xdr:grpSpPr bwMode="auto">
            <a:xfrm>
              <a:off x="0" y="10715625"/>
              <a:ext cx="647700" cy="247650"/>
              <a:chOff x="19050" y="3457575"/>
              <a:chExt cx="581025" cy="209550"/>
            </a:xfrm>
          </xdr:grpSpPr>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2</xdr:col>
          <xdr:colOff>95250</xdr:colOff>
          <xdr:row>34</xdr:row>
          <xdr:rowOff>266700</xdr:rowOff>
        </xdr:to>
        <xdr:grpSp>
          <xdr:nvGrpSpPr>
            <xdr:cNvPr id="64119" name="グループ化 127">
              <a:extLst>
                <a:ext uri="{FF2B5EF4-FFF2-40B4-BE49-F238E27FC236}">
                  <a16:creationId xmlns:a16="http://schemas.microsoft.com/office/drawing/2014/main" id="{C62377EB-309B-CFE4-DD25-A325E90ACEC1}"/>
                </a:ext>
              </a:extLst>
            </xdr:cNvPr>
            <xdr:cNvGrpSpPr>
              <a:grpSpLocks/>
            </xdr:cNvGrpSpPr>
          </xdr:nvGrpSpPr>
          <xdr:grpSpPr bwMode="auto">
            <a:xfrm>
              <a:off x="0" y="10963275"/>
              <a:ext cx="647700" cy="247650"/>
              <a:chOff x="19050" y="3457575"/>
              <a:chExt cx="581025" cy="209550"/>
            </a:xfrm>
          </xdr:grpSpPr>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9525</xdr:rowOff>
        </xdr:from>
        <xdr:to>
          <xdr:col>2</xdr:col>
          <xdr:colOff>95250</xdr:colOff>
          <xdr:row>35</xdr:row>
          <xdr:rowOff>257175</xdr:rowOff>
        </xdr:to>
        <xdr:grpSp>
          <xdr:nvGrpSpPr>
            <xdr:cNvPr id="64120" name="グループ化 130">
              <a:extLst>
                <a:ext uri="{FF2B5EF4-FFF2-40B4-BE49-F238E27FC236}">
                  <a16:creationId xmlns:a16="http://schemas.microsoft.com/office/drawing/2014/main" id="{A347EEB9-386A-2CEE-92F5-9943F0109F89}"/>
                </a:ext>
              </a:extLst>
            </xdr:cNvPr>
            <xdr:cNvGrpSpPr>
              <a:grpSpLocks/>
            </xdr:cNvGrpSpPr>
          </xdr:nvGrpSpPr>
          <xdr:grpSpPr bwMode="auto">
            <a:xfrm>
              <a:off x="0" y="11220450"/>
              <a:ext cx="647700" cy="238125"/>
              <a:chOff x="19050" y="3457575"/>
              <a:chExt cx="581025" cy="209550"/>
            </a:xfrm>
          </xdr:grpSpPr>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47625</xdr:rowOff>
        </xdr:from>
        <xdr:to>
          <xdr:col>2</xdr:col>
          <xdr:colOff>95250</xdr:colOff>
          <xdr:row>36</xdr:row>
          <xdr:rowOff>314325</xdr:rowOff>
        </xdr:to>
        <xdr:grpSp>
          <xdr:nvGrpSpPr>
            <xdr:cNvPr id="64121" name="グループ化 133">
              <a:extLst>
                <a:ext uri="{FF2B5EF4-FFF2-40B4-BE49-F238E27FC236}">
                  <a16:creationId xmlns:a16="http://schemas.microsoft.com/office/drawing/2014/main" id="{151C0D8E-2C2A-C31B-E0C1-F8AF9A79C07E}"/>
                </a:ext>
              </a:extLst>
            </xdr:cNvPr>
            <xdr:cNvGrpSpPr>
              <a:grpSpLocks/>
            </xdr:cNvGrpSpPr>
          </xdr:nvGrpSpPr>
          <xdr:grpSpPr bwMode="auto">
            <a:xfrm>
              <a:off x="0" y="11506200"/>
              <a:ext cx="647700" cy="266700"/>
              <a:chOff x="19050" y="3457575"/>
              <a:chExt cx="581025" cy="209550"/>
            </a:xfrm>
          </xdr:grpSpPr>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352425</xdr:colOff>
          <xdr:row>9</xdr:row>
          <xdr:rowOff>114300</xdr:rowOff>
        </xdr:from>
        <xdr:to>
          <xdr:col>6</xdr:col>
          <xdr:colOff>657225</xdr:colOff>
          <xdr:row>9</xdr:row>
          <xdr:rowOff>352425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600-000001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10</xdr:row>
          <xdr:rowOff>114300</xdr:rowOff>
        </xdr:from>
        <xdr:to>
          <xdr:col>6</xdr:col>
          <xdr:colOff>657225</xdr:colOff>
          <xdr:row>10</xdr:row>
          <xdr:rowOff>352425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600-000002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11</xdr:row>
          <xdr:rowOff>104775</xdr:rowOff>
        </xdr:from>
        <xdr:to>
          <xdr:col>6</xdr:col>
          <xdr:colOff>657225</xdr:colOff>
          <xdr:row>11</xdr:row>
          <xdr:rowOff>342900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600-000003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12</xdr:row>
          <xdr:rowOff>104775</xdr:rowOff>
        </xdr:from>
        <xdr:to>
          <xdr:col>6</xdr:col>
          <xdr:colOff>657225</xdr:colOff>
          <xdr:row>12</xdr:row>
          <xdr:rowOff>342900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600-000004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13</xdr:row>
          <xdr:rowOff>104775</xdr:rowOff>
        </xdr:from>
        <xdr:to>
          <xdr:col>6</xdr:col>
          <xdr:colOff>657225</xdr:colOff>
          <xdr:row>13</xdr:row>
          <xdr:rowOff>342900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600-000005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14</xdr:row>
          <xdr:rowOff>95250</xdr:rowOff>
        </xdr:from>
        <xdr:to>
          <xdr:col>6</xdr:col>
          <xdr:colOff>657225</xdr:colOff>
          <xdr:row>14</xdr:row>
          <xdr:rowOff>333375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600-000006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15</xdr:row>
          <xdr:rowOff>95250</xdr:rowOff>
        </xdr:from>
        <xdr:to>
          <xdr:col>6</xdr:col>
          <xdr:colOff>657225</xdr:colOff>
          <xdr:row>15</xdr:row>
          <xdr:rowOff>333375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600-000007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16</xdr:row>
          <xdr:rowOff>95250</xdr:rowOff>
        </xdr:from>
        <xdr:to>
          <xdr:col>6</xdr:col>
          <xdr:colOff>657225</xdr:colOff>
          <xdr:row>16</xdr:row>
          <xdr:rowOff>333375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600-000008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17</xdr:row>
          <xdr:rowOff>85725</xdr:rowOff>
        </xdr:from>
        <xdr:to>
          <xdr:col>6</xdr:col>
          <xdr:colOff>657225</xdr:colOff>
          <xdr:row>17</xdr:row>
          <xdr:rowOff>323850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600-000009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352425</xdr:colOff>
          <xdr:row>18</xdr:row>
          <xdr:rowOff>85725</xdr:rowOff>
        </xdr:from>
        <xdr:to>
          <xdr:col>6</xdr:col>
          <xdr:colOff>657225</xdr:colOff>
          <xdr:row>18</xdr:row>
          <xdr:rowOff>323850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600-00000A9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333375</xdr:colOff>
          <xdr:row>15</xdr:row>
          <xdr:rowOff>38100</xdr:rowOff>
        </xdr:from>
        <xdr:to>
          <xdr:col>11</xdr:col>
          <xdr:colOff>590550</xdr:colOff>
          <xdr:row>15</xdr:row>
          <xdr:rowOff>266700</xdr:rowOff>
        </xdr:to>
        <xdr:grpSp>
          <xdr:nvGrpSpPr>
            <xdr:cNvPr id="63396" name="グループ化 3">
              <a:extLst>
                <a:ext uri="{FF2B5EF4-FFF2-40B4-BE49-F238E27FC236}">
                  <a16:creationId xmlns:a16="http://schemas.microsoft.com/office/drawing/2014/main" id="{8B102058-15BC-16B1-CFC6-87EE2E1CD8B8}"/>
                </a:ext>
              </a:extLst>
            </xdr:cNvPr>
            <xdr:cNvGrpSpPr>
              <a:grpSpLocks/>
            </xdr:cNvGrpSpPr>
          </xdr:nvGrpSpPr>
          <xdr:grpSpPr bwMode="auto">
            <a:xfrm>
              <a:off x="4848225" y="4333875"/>
              <a:ext cx="1914525" cy="228600"/>
              <a:chOff x="5076825" y="4305300"/>
              <a:chExt cx="1914525" cy="228600"/>
            </a:xfrm>
          </xdr:grpSpPr>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C00-000001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C00-000002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C00-000003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16</xdr:row>
          <xdr:rowOff>114300</xdr:rowOff>
        </xdr:from>
        <xdr:to>
          <xdr:col>11</xdr:col>
          <xdr:colOff>590550</xdr:colOff>
          <xdr:row>16</xdr:row>
          <xdr:rowOff>342900</xdr:rowOff>
        </xdr:to>
        <xdr:grpSp>
          <xdr:nvGrpSpPr>
            <xdr:cNvPr id="63397" name="グループ化 4">
              <a:extLst>
                <a:ext uri="{FF2B5EF4-FFF2-40B4-BE49-F238E27FC236}">
                  <a16:creationId xmlns:a16="http://schemas.microsoft.com/office/drawing/2014/main" id="{ED4E1008-0097-58FA-52D3-203337E179BF}"/>
                </a:ext>
              </a:extLst>
            </xdr:cNvPr>
            <xdr:cNvGrpSpPr>
              <a:grpSpLocks/>
            </xdr:cNvGrpSpPr>
          </xdr:nvGrpSpPr>
          <xdr:grpSpPr bwMode="auto">
            <a:xfrm>
              <a:off x="4848225" y="4752975"/>
              <a:ext cx="1914525" cy="228600"/>
              <a:chOff x="5076825" y="4305300"/>
              <a:chExt cx="1914525" cy="228600"/>
            </a:xfrm>
          </xdr:grpSpPr>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C00-000004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C00-000005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C00-000006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17</xdr:row>
          <xdr:rowOff>47625</xdr:rowOff>
        </xdr:from>
        <xdr:to>
          <xdr:col>11</xdr:col>
          <xdr:colOff>590550</xdr:colOff>
          <xdr:row>17</xdr:row>
          <xdr:rowOff>276225</xdr:rowOff>
        </xdr:to>
        <xdr:grpSp>
          <xdr:nvGrpSpPr>
            <xdr:cNvPr id="63398" name="グループ化 6">
              <a:extLst>
                <a:ext uri="{FF2B5EF4-FFF2-40B4-BE49-F238E27FC236}">
                  <a16:creationId xmlns:a16="http://schemas.microsoft.com/office/drawing/2014/main" id="{730A8038-26EA-49B1-8C56-C51FAE41A752}"/>
                </a:ext>
              </a:extLst>
            </xdr:cNvPr>
            <xdr:cNvGrpSpPr>
              <a:grpSpLocks/>
            </xdr:cNvGrpSpPr>
          </xdr:nvGrpSpPr>
          <xdr:grpSpPr bwMode="auto">
            <a:xfrm>
              <a:off x="4848225" y="5143500"/>
              <a:ext cx="1914525" cy="228600"/>
              <a:chOff x="5076825" y="4305300"/>
              <a:chExt cx="1914525" cy="228600"/>
            </a:xfrm>
          </xdr:grpSpPr>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C00-000007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C00-000008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C00-000009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18</xdr:row>
          <xdr:rowOff>66675</xdr:rowOff>
        </xdr:from>
        <xdr:to>
          <xdr:col>11</xdr:col>
          <xdr:colOff>590550</xdr:colOff>
          <xdr:row>18</xdr:row>
          <xdr:rowOff>295275</xdr:rowOff>
        </xdr:to>
        <xdr:grpSp>
          <xdr:nvGrpSpPr>
            <xdr:cNvPr id="63399" name="グループ化 7">
              <a:extLst>
                <a:ext uri="{FF2B5EF4-FFF2-40B4-BE49-F238E27FC236}">
                  <a16:creationId xmlns:a16="http://schemas.microsoft.com/office/drawing/2014/main" id="{C015E0D0-53BE-F702-262B-3D9736820172}"/>
                </a:ext>
              </a:extLst>
            </xdr:cNvPr>
            <xdr:cNvGrpSpPr>
              <a:grpSpLocks/>
            </xdr:cNvGrpSpPr>
          </xdr:nvGrpSpPr>
          <xdr:grpSpPr bwMode="auto">
            <a:xfrm>
              <a:off x="4848225" y="5505450"/>
              <a:ext cx="1914525" cy="228600"/>
              <a:chOff x="5076825" y="4305300"/>
              <a:chExt cx="1914525" cy="228600"/>
            </a:xfrm>
          </xdr:grpSpPr>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C00-00000A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C00-00000B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C00-00000C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19</xdr:row>
          <xdr:rowOff>38100</xdr:rowOff>
        </xdr:from>
        <xdr:to>
          <xdr:col>11</xdr:col>
          <xdr:colOff>590550</xdr:colOff>
          <xdr:row>19</xdr:row>
          <xdr:rowOff>266700</xdr:rowOff>
        </xdr:to>
        <xdr:grpSp>
          <xdr:nvGrpSpPr>
            <xdr:cNvPr id="63400" name="グループ化 8">
              <a:extLst>
                <a:ext uri="{FF2B5EF4-FFF2-40B4-BE49-F238E27FC236}">
                  <a16:creationId xmlns:a16="http://schemas.microsoft.com/office/drawing/2014/main" id="{A7252724-28B8-D5C7-3E2A-CB688392C24C}"/>
                </a:ext>
              </a:extLst>
            </xdr:cNvPr>
            <xdr:cNvGrpSpPr>
              <a:grpSpLocks/>
            </xdr:cNvGrpSpPr>
          </xdr:nvGrpSpPr>
          <xdr:grpSpPr bwMode="auto">
            <a:xfrm>
              <a:off x="4848225" y="5819775"/>
              <a:ext cx="1914525" cy="228600"/>
              <a:chOff x="5076825" y="4305300"/>
              <a:chExt cx="1914525" cy="228600"/>
            </a:xfrm>
          </xdr:grpSpPr>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C00-00000D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C00-00000E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C00-00000F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20</xdr:row>
          <xdr:rowOff>66675</xdr:rowOff>
        </xdr:from>
        <xdr:to>
          <xdr:col>11</xdr:col>
          <xdr:colOff>590550</xdr:colOff>
          <xdr:row>20</xdr:row>
          <xdr:rowOff>295275</xdr:rowOff>
        </xdr:to>
        <xdr:grpSp>
          <xdr:nvGrpSpPr>
            <xdr:cNvPr id="63401" name="グループ化 9">
              <a:extLst>
                <a:ext uri="{FF2B5EF4-FFF2-40B4-BE49-F238E27FC236}">
                  <a16:creationId xmlns:a16="http://schemas.microsoft.com/office/drawing/2014/main" id="{C26CAC7D-6A32-727A-CE60-41537EE2AD67}"/>
                </a:ext>
              </a:extLst>
            </xdr:cNvPr>
            <xdr:cNvGrpSpPr>
              <a:grpSpLocks/>
            </xdr:cNvGrpSpPr>
          </xdr:nvGrpSpPr>
          <xdr:grpSpPr bwMode="auto">
            <a:xfrm>
              <a:off x="4848225" y="6172200"/>
              <a:ext cx="1914525" cy="228600"/>
              <a:chOff x="5076825" y="4305300"/>
              <a:chExt cx="1914525" cy="228600"/>
            </a:xfrm>
          </xdr:grpSpPr>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C00-000010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C00-000011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C00-000012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21</xdr:row>
          <xdr:rowOff>57150</xdr:rowOff>
        </xdr:from>
        <xdr:to>
          <xdr:col>11</xdr:col>
          <xdr:colOff>590550</xdr:colOff>
          <xdr:row>21</xdr:row>
          <xdr:rowOff>285750</xdr:rowOff>
        </xdr:to>
        <xdr:grpSp>
          <xdr:nvGrpSpPr>
            <xdr:cNvPr id="63402" name="グループ化 10">
              <a:extLst>
                <a:ext uri="{FF2B5EF4-FFF2-40B4-BE49-F238E27FC236}">
                  <a16:creationId xmlns:a16="http://schemas.microsoft.com/office/drawing/2014/main" id="{D83B73C5-DB2B-9C6E-25FB-5A1C9762B57C}"/>
                </a:ext>
              </a:extLst>
            </xdr:cNvPr>
            <xdr:cNvGrpSpPr>
              <a:grpSpLocks/>
            </xdr:cNvGrpSpPr>
          </xdr:nvGrpSpPr>
          <xdr:grpSpPr bwMode="auto">
            <a:xfrm>
              <a:off x="4848225" y="6505575"/>
              <a:ext cx="1914525" cy="228600"/>
              <a:chOff x="5076825" y="4305300"/>
              <a:chExt cx="1914525" cy="228600"/>
            </a:xfrm>
          </xdr:grpSpPr>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C00-000013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C00-000014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C00-000015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22</xdr:row>
          <xdr:rowOff>76200</xdr:rowOff>
        </xdr:from>
        <xdr:to>
          <xdr:col>11</xdr:col>
          <xdr:colOff>590550</xdr:colOff>
          <xdr:row>22</xdr:row>
          <xdr:rowOff>304800</xdr:rowOff>
        </xdr:to>
        <xdr:grpSp>
          <xdr:nvGrpSpPr>
            <xdr:cNvPr id="63403" name="グループ化 11">
              <a:extLst>
                <a:ext uri="{FF2B5EF4-FFF2-40B4-BE49-F238E27FC236}">
                  <a16:creationId xmlns:a16="http://schemas.microsoft.com/office/drawing/2014/main" id="{FA6AC2B4-E3C8-B22F-94AE-CB8E80C5D0D7}"/>
                </a:ext>
              </a:extLst>
            </xdr:cNvPr>
            <xdr:cNvGrpSpPr>
              <a:grpSpLocks/>
            </xdr:cNvGrpSpPr>
          </xdr:nvGrpSpPr>
          <xdr:grpSpPr bwMode="auto">
            <a:xfrm>
              <a:off x="4848225" y="6867525"/>
              <a:ext cx="1914525" cy="228600"/>
              <a:chOff x="5076825" y="4305300"/>
              <a:chExt cx="1914525" cy="228600"/>
            </a:xfrm>
          </xdr:grpSpPr>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C00-000016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C00-000017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C00-000018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23</xdr:row>
          <xdr:rowOff>66675</xdr:rowOff>
        </xdr:from>
        <xdr:to>
          <xdr:col>11</xdr:col>
          <xdr:colOff>590550</xdr:colOff>
          <xdr:row>23</xdr:row>
          <xdr:rowOff>295275</xdr:rowOff>
        </xdr:to>
        <xdr:grpSp>
          <xdr:nvGrpSpPr>
            <xdr:cNvPr id="63404" name="グループ化 12">
              <a:extLst>
                <a:ext uri="{FF2B5EF4-FFF2-40B4-BE49-F238E27FC236}">
                  <a16:creationId xmlns:a16="http://schemas.microsoft.com/office/drawing/2014/main" id="{DBE29C41-3849-E9B5-3B7F-EA51C8D76952}"/>
                </a:ext>
              </a:extLst>
            </xdr:cNvPr>
            <xdr:cNvGrpSpPr>
              <a:grpSpLocks/>
            </xdr:cNvGrpSpPr>
          </xdr:nvGrpSpPr>
          <xdr:grpSpPr bwMode="auto">
            <a:xfrm>
              <a:off x="4848225" y="7200900"/>
              <a:ext cx="1914525" cy="228600"/>
              <a:chOff x="5076825" y="4305300"/>
              <a:chExt cx="1914525" cy="228600"/>
            </a:xfrm>
          </xdr:grpSpPr>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C00-000019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C00-00001A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C00-00001B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24</xdr:row>
          <xdr:rowOff>66675</xdr:rowOff>
        </xdr:from>
        <xdr:to>
          <xdr:col>11</xdr:col>
          <xdr:colOff>590550</xdr:colOff>
          <xdr:row>24</xdr:row>
          <xdr:rowOff>295275</xdr:rowOff>
        </xdr:to>
        <xdr:grpSp>
          <xdr:nvGrpSpPr>
            <xdr:cNvPr id="63405" name="グループ化 13">
              <a:extLst>
                <a:ext uri="{FF2B5EF4-FFF2-40B4-BE49-F238E27FC236}">
                  <a16:creationId xmlns:a16="http://schemas.microsoft.com/office/drawing/2014/main" id="{B5711870-4399-B259-4E6F-9C0A3174EBBD}"/>
                </a:ext>
              </a:extLst>
            </xdr:cNvPr>
            <xdr:cNvGrpSpPr>
              <a:grpSpLocks/>
            </xdr:cNvGrpSpPr>
          </xdr:nvGrpSpPr>
          <xdr:grpSpPr bwMode="auto">
            <a:xfrm>
              <a:off x="4848225" y="7524750"/>
              <a:ext cx="1914525" cy="228600"/>
              <a:chOff x="5076825" y="4305300"/>
              <a:chExt cx="1914525" cy="228600"/>
            </a:xfrm>
          </xdr:grpSpPr>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C00-00001C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C00-00001D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C00-00001E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25</xdr:row>
          <xdr:rowOff>57150</xdr:rowOff>
        </xdr:from>
        <xdr:to>
          <xdr:col>11</xdr:col>
          <xdr:colOff>590550</xdr:colOff>
          <xdr:row>25</xdr:row>
          <xdr:rowOff>285750</xdr:rowOff>
        </xdr:to>
        <xdr:grpSp>
          <xdr:nvGrpSpPr>
            <xdr:cNvPr id="63406" name="グループ化 14">
              <a:extLst>
                <a:ext uri="{FF2B5EF4-FFF2-40B4-BE49-F238E27FC236}">
                  <a16:creationId xmlns:a16="http://schemas.microsoft.com/office/drawing/2014/main" id="{475CC8D2-4C59-FE8F-1FB6-998EF1AFD9BA}"/>
                </a:ext>
              </a:extLst>
            </xdr:cNvPr>
            <xdr:cNvGrpSpPr>
              <a:grpSpLocks/>
            </xdr:cNvGrpSpPr>
          </xdr:nvGrpSpPr>
          <xdr:grpSpPr bwMode="auto">
            <a:xfrm>
              <a:off x="4848225" y="7839075"/>
              <a:ext cx="1914525" cy="228600"/>
              <a:chOff x="5076825" y="4305300"/>
              <a:chExt cx="1914525" cy="228600"/>
            </a:xfrm>
          </xdr:grpSpPr>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C00-00001F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C00-000020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C00-000021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26</xdr:row>
          <xdr:rowOff>85725</xdr:rowOff>
        </xdr:from>
        <xdr:to>
          <xdr:col>11</xdr:col>
          <xdr:colOff>590550</xdr:colOff>
          <xdr:row>26</xdr:row>
          <xdr:rowOff>314325</xdr:rowOff>
        </xdr:to>
        <xdr:grpSp>
          <xdr:nvGrpSpPr>
            <xdr:cNvPr id="63407" name="グループ化 15">
              <a:extLst>
                <a:ext uri="{FF2B5EF4-FFF2-40B4-BE49-F238E27FC236}">
                  <a16:creationId xmlns:a16="http://schemas.microsoft.com/office/drawing/2014/main" id="{1438818B-4D7E-F862-B571-84C6CE72EADB}"/>
                </a:ext>
              </a:extLst>
            </xdr:cNvPr>
            <xdr:cNvGrpSpPr>
              <a:grpSpLocks/>
            </xdr:cNvGrpSpPr>
          </xdr:nvGrpSpPr>
          <xdr:grpSpPr bwMode="auto">
            <a:xfrm>
              <a:off x="4848225" y="8191500"/>
              <a:ext cx="1914525" cy="228600"/>
              <a:chOff x="5076825" y="4305300"/>
              <a:chExt cx="1914525" cy="228600"/>
            </a:xfrm>
          </xdr:grpSpPr>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C00-000022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C00-000023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C00-000024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27</xdr:row>
          <xdr:rowOff>76200</xdr:rowOff>
        </xdr:from>
        <xdr:to>
          <xdr:col>11</xdr:col>
          <xdr:colOff>590550</xdr:colOff>
          <xdr:row>27</xdr:row>
          <xdr:rowOff>304800</xdr:rowOff>
        </xdr:to>
        <xdr:grpSp>
          <xdr:nvGrpSpPr>
            <xdr:cNvPr id="63408" name="グループ化 17">
              <a:extLst>
                <a:ext uri="{FF2B5EF4-FFF2-40B4-BE49-F238E27FC236}">
                  <a16:creationId xmlns:a16="http://schemas.microsoft.com/office/drawing/2014/main" id="{3FC87278-E277-C0D6-CD72-889D6AEF5BB9}"/>
                </a:ext>
              </a:extLst>
            </xdr:cNvPr>
            <xdr:cNvGrpSpPr>
              <a:grpSpLocks/>
            </xdr:cNvGrpSpPr>
          </xdr:nvGrpSpPr>
          <xdr:grpSpPr bwMode="auto">
            <a:xfrm>
              <a:off x="4848225" y="8505825"/>
              <a:ext cx="1914525" cy="228600"/>
              <a:chOff x="5076825" y="4305300"/>
              <a:chExt cx="1914525" cy="228600"/>
            </a:xfrm>
          </xdr:grpSpPr>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C00-000025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C00-000026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C00-000027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28</xdr:row>
          <xdr:rowOff>76200</xdr:rowOff>
        </xdr:from>
        <xdr:to>
          <xdr:col>11</xdr:col>
          <xdr:colOff>590550</xdr:colOff>
          <xdr:row>28</xdr:row>
          <xdr:rowOff>304800</xdr:rowOff>
        </xdr:to>
        <xdr:grpSp>
          <xdr:nvGrpSpPr>
            <xdr:cNvPr id="63409" name="グループ化 18">
              <a:extLst>
                <a:ext uri="{FF2B5EF4-FFF2-40B4-BE49-F238E27FC236}">
                  <a16:creationId xmlns:a16="http://schemas.microsoft.com/office/drawing/2014/main" id="{7AB70DFC-4D20-47BA-9625-082B3C0449CF}"/>
                </a:ext>
              </a:extLst>
            </xdr:cNvPr>
            <xdr:cNvGrpSpPr>
              <a:grpSpLocks/>
            </xdr:cNvGrpSpPr>
          </xdr:nvGrpSpPr>
          <xdr:grpSpPr bwMode="auto">
            <a:xfrm>
              <a:off x="4848225" y="8829675"/>
              <a:ext cx="1914525" cy="228600"/>
              <a:chOff x="5076825" y="4305300"/>
              <a:chExt cx="1914525" cy="228600"/>
            </a:xfrm>
          </xdr:grpSpPr>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C00-000028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C00-000029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C00-00002A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29</xdr:row>
          <xdr:rowOff>47625</xdr:rowOff>
        </xdr:from>
        <xdr:to>
          <xdr:col>11</xdr:col>
          <xdr:colOff>590550</xdr:colOff>
          <xdr:row>29</xdr:row>
          <xdr:rowOff>276225</xdr:rowOff>
        </xdr:to>
        <xdr:grpSp>
          <xdr:nvGrpSpPr>
            <xdr:cNvPr id="63410" name="グループ化 20">
              <a:extLst>
                <a:ext uri="{FF2B5EF4-FFF2-40B4-BE49-F238E27FC236}">
                  <a16:creationId xmlns:a16="http://schemas.microsoft.com/office/drawing/2014/main" id="{75D75CEC-D077-CE9F-F6FA-B1F751080691}"/>
                </a:ext>
              </a:extLst>
            </xdr:cNvPr>
            <xdr:cNvGrpSpPr>
              <a:grpSpLocks/>
            </xdr:cNvGrpSpPr>
          </xdr:nvGrpSpPr>
          <xdr:grpSpPr bwMode="auto">
            <a:xfrm>
              <a:off x="4848225" y="9144000"/>
              <a:ext cx="1914525" cy="228600"/>
              <a:chOff x="5076825" y="4305300"/>
              <a:chExt cx="1914525" cy="228600"/>
            </a:xfrm>
          </xdr:grpSpPr>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C00-00002B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C00-00002C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C00-00002D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12</xdr:row>
          <xdr:rowOff>123825</xdr:rowOff>
        </xdr:from>
        <xdr:to>
          <xdr:col>7</xdr:col>
          <xdr:colOff>619125</xdr:colOff>
          <xdr:row>12</xdr:row>
          <xdr:rowOff>438150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C00-00002E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314325</xdr:colOff>
          <xdr:row>12</xdr:row>
          <xdr:rowOff>95250</xdr:rowOff>
        </xdr:from>
        <xdr:to>
          <xdr:col>9</xdr:col>
          <xdr:colOff>590550</xdr:colOff>
          <xdr:row>12</xdr:row>
          <xdr:rowOff>409575</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C00-00002F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12</xdr:row>
          <xdr:rowOff>76200</xdr:rowOff>
        </xdr:from>
        <xdr:to>
          <xdr:col>11</xdr:col>
          <xdr:colOff>600075</xdr:colOff>
          <xdr:row>12</xdr:row>
          <xdr:rowOff>390525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C00-000030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13</xdr:row>
          <xdr:rowOff>57150</xdr:rowOff>
        </xdr:from>
        <xdr:to>
          <xdr:col>11</xdr:col>
          <xdr:colOff>590550</xdr:colOff>
          <xdr:row>13</xdr:row>
          <xdr:rowOff>285750</xdr:rowOff>
        </xdr:to>
        <xdr:grpSp>
          <xdr:nvGrpSpPr>
            <xdr:cNvPr id="63411" name="グループ化 3">
              <a:extLst>
                <a:ext uri="{FF2B5EF4-FFF2-40B4-BE49-F238E27FC236}">
                  <a16:creationId xmlns:a16="http://schemas.microsoft.com/office/drawing/2014/main" id="{14A2786D-0C97-7490-1C65-A5BF1BC131B1}"/>
                </a:ext>
              </a:extLst>
            </xdr:cNvPr>
            <xdr:cNvGrpSpPr>
              <a:grpSpLocks/>
            </xdr:cNvGrpSpPr>
          </xdr:nvGrpSpPr>
          <xdr:grpSpPr bwMode="auto">
            <a:xfrm>
              <a:off x="4848225" y="3552825"/>
              <a:ext cx="1914525" cy="228600"/>
              <a:chOff x="5076825" y="4305300"/>
              <a:chExt cx="1914525" cy="228600"/>
            </a:xfrm>
          </xdr:grpSpPr>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C00-000031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C00-000032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C00-000033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14</xdr:row>
          <xdr:rowOff>85725</xdr:rowOff>
        </xdr:from>
        <xdr:to>
          <xdr:col>11</xdr:col>
          <xdr:colOff>590550</xdr:colOff>
          <xdr:row>14</xdr:row>
          <xdr:rowOff>314325</xdr:rowOff>
        </xdr:to>
        <xdr:grpSp>
          <xdr:nvGrpSpPr>
            <xdr:cNvPr id="63412" name="グループ化 3">
              <a:extLst>
                <a:ext uri="{FF2B5EF4-FFF2-40B4-BE49-F238E27FC236}">
                  <a16:creationId xmlns:a16="http://schemas.microsoft.com/office/drawing/2014/main" id="{061B6C9B-DC2D-2300-D989-1BD01ED36511}"/>
                </a:ext>
              </a:extLst>
            </xdr:cNvPr>
            <xdr:cNvGrpSpPr>
              <a:grpSpLocks/>
            </xdr:cNvGrpSpPr>
          </xdr:nvGrpSpPr>
          <xdr:grpSpPr bwMode="auto">
            <a:xfrm>
              <a:off x="4848225" y="3924300"/>
              <a:ext cx="1914525" cy="228600"/>
              <a:chOff x="5076825" y="4305300"/>
              <a:chExt cx="1914525" cy="228600"/>
            </a:xfrm>
          </xdr:grpSpPr>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C00-000034BC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C00-000035BC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C00-000036BC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85725</xdr:rowOff>
        </xdr:from>
        <xdr:to>
          <xdr:col>13</xdr:col>
          <xdr:colOff>590550</xdr:colOff>
          <xdr:row>12</xdr:row>
          <xdr:rowOff>400050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C00-000037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14</xdr:row>
          <xdr:rowOff>38100</xdr:rowOff>
        </xdr:from>
        <xdr:to>
          <xdr:col>13</xdr:col>
          <xdr:colOff>590550</xdr:colOff>
          <xdr:row>14</xdr:row>
          <xdr:rowOff>352425</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C00-000038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15</xdr:row>
          <xdr:rowOff>0</xdr:rowOff>
        </xdr:from>
        <xdr:to>
          <xdr:col>13</xdr:col>
          <xdr:colOff>590550</xdr:colOff>
          <xdr:row>15</xdr:row>
          <xdr:rowOff>314325</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C00-000039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16</xdr:row>
          <xdr:rowOff>66675</xdr:rowOff>
        </xdr:from>
        <xdr:to>
          <xdr:col>13</xdr:col>
          <xdr:colOff>590550</xdr:colOff>
          <xdr:row>16</xdr:row>
          <xdr:rowOff>381000</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C00-00003A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17</xdr:row>
          <xdr:rowOff>0</xdr:rowOff>
        </xdr:from>
        <xdr:to>
          <xdr:col>13</xdr:col>
          <xdr:colOff>590550</xdr:colOff>
          <xdr:row>17</xdr:row>
          <xdr:rowOff>314325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C00-00003B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447675</xdr:rowOff>
        </xdr:from>
        <xdr:to>
          <xdr:col>13</xdr:col>
          <xdr:colOff>590550</xdr:colOff>
          <xdr:row>13</xdr:row>
          <xdr:rowOff>295275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C00-00003C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19</xdr:row>
          <xdr:rowOff>9525</xdr:rowOff>
        </xdr:from>
        <xdr:to>
          <xdr:col>13</xdr:col>
          <xdr:colOff>590550</xdr:colOff>
          <xdr:row>20</xdr:row>
          <xdr:rowOff>0</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C00-00003D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0</xdr:rowOff>
        </xdr:from>
        <xdr:to>
          <xdr:col>13</xdr:col>
          <xdr:colOff>590550</xdr:colOff>
          <xdr:row>24</xdr:row>
          <xdr:rowOff>314325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C00-00003E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27</xdr:row>
          <xdr:rowOff>0</xdr:rowOff>
        </xdr:from>
        <xdr:to>
          <xdr:col>13</xdr:col>
          <xdr:colOff>590550</xdr:colOff>
          <xdr:row>27</xdr:row>
          <xdr:rowOff>314325</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C00-00003F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20</xdr:row>
          <xdr:rowOff>0</xdr:rowOff>
        </xdr:from>
        <xdr:to>
          <xdr:col>13</xdr:col>
          <xdr:colOff>590550</xdr:colOff>
          <xdr:row>20</xdr:row>
          <xdr:rowOff>314325</xdr:rowOff>
        </xdr:to>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C00-000040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18</xdr:row>
          <xdr:rowOff>0</xdr:rowOff>
        </xdr:from>
        <xdr:to>
          <xdr:col>13</xdr:col>
          <xdr:colOff>590550</xdr:colOff>
          <xdr:row>18</xdr:row>
          <xdr:rowOff>314325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C00-000041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323850</xdr:rowOff>
        </xdr:from>
        <xdr:to>
          <xdr:col>13</xdr:col>
          <xdr:colOff>590550</xdr:colOff>
          <xdr:row>23</xdr:row>
          <xdr:rowOff>295275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C00-000042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9525</xdr:rowOff>
        </xdr:from>
        <xdr:to>
          <xdr:col>13</xdr:col>
          <xdr:colOff>590550</xdr:colOff>
          <xdr:row>22</xdr:row>
          <xdr:rowOff>323850</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C00-000043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21</xdr:row>
          <xdr:rowOff>0</xdr:rowOff>
        </xdr:from>
        <xdr:to>
          <xdr:col>13</xdr:col>
          <xdr:colOff>590550</xdr:colOff>
          <xdr:row>21</xdr:row>
          <xdr:rowOff>314325</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C00-000044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25</xdr:row>
          <xdr:rowOff>314325</xdr:rowOff>
        </xdr:from>
        <xdr:to>
          <xdr:col>13</xdr:col>
          <xdr:colOff>590550</xdr:colOff>
          <xdr:row>26</xdr:row>
          <xdr:rowOff>304800</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C00-000045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304800</xdr:rowOff>
        </xdr:from>
        <xdr:to>
          <xdr:col>13</xdr:col>
          <xdr:colOff>590550</xdr:colOff>
          <xdr:row>25</xdr:row>
          <xdr:rowOff>295275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C00-000046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0</xdr:rowOff>
        </xdr:from>
        <xdr:to>
          <xdr:col>13</xdr:col>
          <xdr:colOff>590550</xdr:colOff>
          <xdr:row>29</xdr:row>
          <xdr:rowOff>314325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C00-000047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28</xdr:row>
          <xdr:rowOff>9525</xdr:rowOff>
        </xdr:from>
        <xdr:to>
          <xdr:col>13</xdr:col>
          <xdr:colOff>590550</xdr:colOff>
          <xdr:row>28</xdr:row>
          <xdr:rowOff>323850</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C00-000048B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504825</xdr:colOff>
          <xdr:row>9</xdr:row>
          <xdr:rowOff>66675</xdr:rowOff>
        </xdr:from>
        <xdr:to>
          <xdr:col>6</xdr:col>
          <xdr:colOff>809625</xdr:colOff>
          <xdr:row>9</xdr:row>
          <xdr:rowOff>304800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D00-000001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10</xdr:row>
          <xdr:rowOff>66675</xdr:rowOff>
        </xdr:from>
        <xdr:to>
          <xdr:col>6</xdr:col>
          <xdr:colOff>809625</xdr:colOff>
          <xdr:row>10</xdr:row>
          <xdr:rowOff>304800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D00-000002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11</xdr:row>
          <xdr:rowOff>66675</xdr:rowOff>
        </xdr:from>
        <xdr:to>
          <xdr:col>6</xdr:col>
          <xdr:colOff>809625</xdr:colOff>
          <xdr:row>11</xdr:row>
          <xdr:rowOff>304800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D00-000003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12</xdr:row>
          <xdr:rowOff>66675</xdr:rowOff>
        </xdr:from>
        <xdr:to>
          <xdr:col>6</xdr:col>
          <xdr:colOff>809625</xdr:colOff>
          <xdr:row>12</xdr:row>
          <xdr:rowOff>304800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D00-000004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13</xdr:row>
          <xdr:rowOff>66675</xdr:rowOff>
        </xdr:from>
        <xdr:to>
          <xdr:col>6</xdr:col>
          <xdr:colOff>809625</xdr:colOff>
          <xdr:row>13</xdr:row>
          <xdr:rowOff>304800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D00-000005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14</xdr:row>
          <xdr:rowOff>66675</xdr:rowOff>
        </xdr:from>
        <xdr:to>
          <xdr:col>6</xdr:col>
          <xdr:colOff>809625</xdr:colOff>
          <xdr:row>14</xdr:row>
          <xdr:rowOff>304800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D00-000006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15</xdr:row>
          <xdr:rowOff>66675</xdr:rowOff>
        </xdr:from>
        <xdr:to>
          <xdr:col>6</xdr:col>
          <xdr:colOff>809625</xdr:colOff>
          <xdr:row>15</xdr:row>
          <xdr:rowOff>304800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D00-000007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16</xdr:row>
          <xdr:rowOff>66675</xdr:rowOff>
        </xdr:from>
        <xdr:to>
          <xdr:col>6</xdr:col>
          <xdr:colOff>809625</xdr:colOff>
          <xdr:row>16</xdr:row>
          <xdr:rowOff>304800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D00-000008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17</xdr:row>
          <xdr:rowOff>66675</xdr:rowOff>
        </xdr:from>
        <xdr:to>
          <xdr:col>6</xdr:col>
          <xdr:colOff>809625</xdr:colOff>
          <xdr:row>17</xdr:row>
          <xdr:rowOff>304800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D00-000009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504825</xdr:colOff>
          <xdr:row>19</xdr:row>
          <xdr:rowOff>95250</xdr:rowOff>
        </xdr:from>
        <xdr:to>
          <xdr:col>6</xdr:col>
          <xdr:colOff>809625</xdr:colOff>
          <xdr:row>19</xdr:row>
          <xdr:rowOff>333375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D00-00000A2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29</xdr:col>
      <xdr:colOff>226659</xdr:colOff>
      <xdr:row>1</xdr:row>
      <xdr:rowOff>4839</xdr:rowOff>
    </xdr:from>
    <xdr:to>
      <xdr:col>36</xdr:col>
      <xdr:colOff>151146</xdr:colOff>
      <xdr:row>2</xdr:row>
      <xdr:rowOff>11189</xdr:rowOff>
    </xdr:to>
    <xdr:sp macro="" textlink="">
      <xdr:nvSpPr>
        <xdr:cNvPr id="2" name="四角形: 角を丸くする 1">
          <a:extLst>
            <a:ext uri="{FF2B5EF4-FFF2-40B4-BE49-F238E27FC236}">
              <a16:creationId xmlns:a16="http://schemas.microsoft.com/office/drawing/2014/main" id="{890F0C83-55D3-EC5E-A817-EEA4269E6F73}"/>
            </a:ext>
          </a:extLst>
        </xdr:cNvPr>
        <xdr:cNvSpPr/>
      </xdr:nvSpPr>
      <xdr:spPr bwMode="auto">
        <a:xfrm>
          <a:off x="7264062" y="112912"/>
          <a:ext cx="1610741" cy="379151"/>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29</xdr:col>
      <xdr:colOff>233594</xdr:colOff>
      <xdr:row>3</xdr:row>
      <xdr:rowOff>36743</xdr:rowOff>
    </xdr:from>
    <xdr:to>
      <xdr:col>44</xdr:col>
      <xdr:colOff>46251</xdr:colOff>
      <xdr:row>9</xdr:row>
      <xdr:rowOff>15092</xdr:rowOff>
    </xdr:to>
    <xdr:sp macro="" textlink="">
      <xdr:nvSpPr>
        <xdr:cNvPr id="4" name="Text Box 5">
          <a:extLst>
            <a:ext uri="{FF2B5EF4-FFF2-40B4-BE49-F238E27FC236}">
              <a16:creationId xmlns:a16="http://schemas.microsoft.com/office/drawing/2014/main" id="{553EAEEE-A2D8-8DBA-37CF-42FCA1D70499}"/>
            </a:ext>
          </a:extLst>
        </xdr:cNvPr>
        <xdr:cNvSpPr txBox="1">
          <a:spLocks noChangeArrowheads="1"/>
        </xdr:cNvSpPr>
      </xdr:nvSpPr>
      <xdr:spPr bwMode="auto">
        <a:xfrm>
          <a:off x="7282834" y="736661"/>
          <a:ext cx="3413741" cy="124814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2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75.xml"/><Relationship Id="rId21" Type="http://schemas.openxmlformats.org/officeDocument/2006/relationships/ctrlProp" Target="../ctrlProps/ctrlProp170.xml"/><Relationship Id="rId42" Type="http://schemas.openxmlformats.org/officeDocument/2006/relationships/ctrlProp" Target="../ctrlProps/ctrlProp191.xml"/><Relationship Id="rId47" Type="http://schemas.openxmlformats.org/officeDocument/2006/relationships/ctrlProp" Target="../ctrlProps/ctrlProp196.xml"/><Relationship Id="rId63" Type="http://schemas.openxmlformats.org/officeDocument/2006/relationships/ctrlProp" Target="../ctrlProps/ctrlProp212.xml"/><Relationship Id="rId68" Type="http://schemas.openxmlformats.org/officeDocument/2006/relationships/ctrlProp" Target="../ctrlProps/ctrlProp217.xml"/><Relationship Id="rId2" Type="http://schemas.openxmlformats.org/officeDocument/2006/relationships/drawing" Target="../drawings/drawing6.xml"/><Relationship Id="rId16" Type="http://schemas.openxmlformats.org/officeDocument/2006/relationships/ctrlProp" Target="../ctrlProps/ctrlProp165.xml"/><Relationship Id="rId29" Type="http://schemas.openxmlformats.org/officeDocument/2006/relationships/ctrlProp" Target="../ctrlProps/ctrlProp178.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8" Type="http://schemas.openxmlformats.org/officeDocument/2006/relationships/ctrlProp" Target="../ctrlProps/ctrlProp207.xml"/><Relationship Id="rId66" Type="http://schemas.openxmlformats.org/officeDocument/2006/relationships/ctrlProp" Target="../ctrlProps/ctrlProp215.xml"/><Relationship Id="rId74" Type="http://schemas.openxmlformats.org/officeDocument/2006/relationships/ctrlProp" Target="../ctrlProps/ctrlProp223.xml"/><Relationship Id="rId5" Type="http://schemas.openxmlformats.org/officeDocument/2006/relationships/ctrlProp" Target="../ctrlProps/ctrlProp154.xml"/><Relationship Id="rId61" Type="http://schemas.openxmlformats.org/officeDocument/2006/relationships/ctrlProp" Target="../ctrlProps/ctrlProp210.xml"/><Relationship Id="rId19" Type="http://schemas.openxmlformats.org/officeDocument/2006/relationships/ctrlProp" Target="../ctrlProps/ctrlProp16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64" Type="http://schemas.openxmlformats.org/officeDocument/2006/relationships/ctrlProp" Target="../ctrlProps/ctrlProp213.xml"/><Relationship Id="rId69" Type="http://schemas.openxmlformats.org/officeDocument/2006/relationships/ctrlProp" Target="../ctrlProps/ctrlProp218.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3" Type="http://schemas.openxmlformats.org/officeDocument/2006/relationships/vmlDrawing" Target="../drawings/vmlDrawing5.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59" Type="http://schemas.openxmlformats.org/officeDocument/2006/relationships/ctrlProp" Target="../ctrlProps/ctrlProp208.xml"/><Relationship Id="rId67" Type="http://schemas.openxmlformats.org/officeDocument/2006/relationships/ctrlProp" Target="../ctrlProps/ctrlProp216.xml"/><Relationship Id="rId20" Type="http://schemas.openxmlformats.org/officeDocument/2006/relationships/ctrlProp" Target="../ctrlProps/ctrlProp169.xml"/><Relationship Id="rId41" Type="http://schemas.openxmlformats.org/officeDocument/2006/relationships/ctrlProp" Target="../ctrlProps/ctrlProp190.xml"/><Relationship Id="rId54" Type="http://schemas.openxmlformats.org/officeDocument/2006/relationships/ctrlProp" Target="../ctrlProps/ctrlProp203.xml"/><Relationship Id="rId62" Type="http://schemas.openxmlformats.org/officeDocument/2006/relationships/ctrlProp" Target="../ctrlProps/ctrlProp211.xml"/><Relationship Id="rId70" Type="http://schemas.openxmlformats.org/officeDocument/2006/relationships/ctrlProp" Target="../ctrlProps/ctrlProp219.xml"/><Relationship Id="rId75" Type="http://schemas.openxmlformats.org/officeDocument/2006/relationships/ctrlProp" Target="../ctrlProps/ctrlProp224.xml"/><Relationship Id="rId1" Type="http://schemas.openxmlformats.org/officeDocument/2006/relationships/printerSettings" Target="../printerSettings/printerSettings13.bin"/><Relationship Id="rId6" Type="http://schemas.openxmlformats.org/officeDocument/2006/relationships/ctrlProp" Target="../ctrlProps/ctrlProp155.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60" Type="http://schemas.openxmlformats.org/officeDocument/2006/relationships/ctrlProp" Target="../ctrlProps/ctrlProp209.xml"/><Relationship Id="rId65" Type="http://schemas.openxmlformats.org/officeDocument/2006/relationships/ctrlProp" Target="../ctrlProps/ctrlProp214.xml"/><Relationship Id="rId73" Type="http://schemas.openxmlformats.org/officeDocument/2006/relationships/ctrlProp" Target="../ctrlProps/ctrlProp222.xml"/><Relationship Id="rId4" Type="http://schemas.openxmlformats.org/officeDocument/2006/relationships/ctrlProp" Target="../ctrlProps/ctrlProp153.xml"/><Relationship Id="rId9" Type="http://schemas.openxmlformats.org/officeDocument/2006/relationships/ctrlProp" Target="../ctrlProps/ctrlProp158.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71" Type="http://schemas.openxmlformats.org/officeDocument/2006/relationships/ctrlProp" Target="../ctrlProps/ctrlProp22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3" Type="http://schemas.openxmlformats.org/officeDocument/2006/relationships/vmlDrawing" Target="../drawings/vmlDrawing6.vml"/><Relationship Id="rId7" Type="http://schemas.openxmlformats.org/officeDocument/2006/relationships/ctrlProp" Target="../ctrlProps/ctrlProp228.xml"/><Relationship Id="rId12" Type="http://schemas.openxmlformats.org/officeDocument/2006/relationships/ctrlProp" Target="../ctrlProps/ctrlProp233.xml"/><Relationship Id="rId2" Type="http://schemas.openxmlformats.org/officeDocument/2006/relationships/drawing" Target="../drawings/drawing7.xml"/><Relationship Id="rId1" Type="http://schemas.openxmlformats.org/officeDocument/2006/relationships/printerSettings" Target="../printerSettings/printerSettings14.bin"/><Relationship Id="rId6" Type="http://schemas.openxmlformats.org/officeDocument/2006/relationships/ctrlProp" Target="../ctrlProps/ctrlProp227.xml"/><Relationship Id="rId11" Type="http://schemas.openxmlformats.org/officeDocument/2006/relationships/ctrlProp" Target="../ctrlProps/ctrlProp232.xml"/><Relationship Id="rId5" Type="http://schemas.openxmlformats.org/officeDocument/2006/relationships/ctrlProp" Target="../ctrlProps/ctrlProp226.xml"/><Relationship Id="rId10" Type="http://schemas.openxmlformats.org/officeDocument/2006/relationships/ctrlProp" Target="../ctrlProps/ctrlProp231.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69.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8"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20" Type="http://schemas.openxmlformats.org/officeDocument/2006/relationships/ctrlProp" Target="../ctrlProps/ctrlProp73.xml"/><Relationship Id="rId41"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7" Type="http://schemas.openxmlformats.org/officeDocument/2006/relationships/ctrlProp" Target="../ctrlProps/ctrlProp102.xml"/><Relationship Id="rId2" Type="http://schemas.openxmlformats.org/officeDocument/2006/relationships/drawing" Target="../drawings/drawing4.xml"/><Relationship Id="rId16" Type="http://schemas.openxmlformats.org/officeDocument/2006/relationships/ctrlProp" Target="../ctrlProps/ctrlProp111.xml"/><Relationship Id="rId29"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4" Type="http://schemas.openxmlformats.org/officeDocument/2006/relationships/ctrlProp" Target="../ctrlProps/ctrlProp139.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8" Type="http://schemas.openxmlformats.org/officeDocument/2006/relationships/ctrlProp" Target="../ctrlProps/ctrlProp103.xml"/><Relationship Id="rId3" Type="http://schemas.openxmlformats.org/officeDocument/2006/relationships/vmlDrawing" Target="../drawings/vmlDrawing3.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20" Type="http://schemas.openxmlformats.org/officeDocument/2006/relationships/ctrlProp" Target="../ctrlProps/ctrlProp115.xml"/><Relationship Id="rId41"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3" Type="http://schemas.openxmlformats.org/officeDocument/2006/relationships/vmlDrawing" Target="../drawings/vmlDrawing4.vml"/><Relationship Id="rId7" Type="http://schemas.openxmlformats.org/officeDocument/2006/relationships/ctrlProp" Target="../ctrlProps/ctrlProp146.xml"/><Relationship Id="rId12" Type="http://schemas.openxmlformats.org/officeDocument/2006/relationships/ctrlProp" Target="../ctrlProps/ctrlProp15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BB72-22E1-4D8A-B03E-39E370CA0A79}">
  <sheetPr>
    <pageSetUpPr fitToPage="1"/>
  </sheetPr>
  <dimension ref="A1:I62"/>
  <sheetViews>
    <sheetView zoomScaleNormal="100" workbookViewId="0">
      <selection activeCell="A2" sqref="A2:I4"/>
    </sheetView>
  </sheetViews>
  <sheetFormatPr defaultRowHeight="13.5"/>
  <cols>
    <col min="1" max="1" width="7" style="188" customWidth="1"/>
    <col min="2" max="8" width="9" style="188"/>
    <col min="9" max="9" width="21" style="188" customWidth="1"/>
    <col min="10" max="16384" width="9" style="188"/>
  </cols>
  <sheetData>
    <row r="1" spans="1:9" ht="17.25" customHeight="1">
      <c r="H1" s="523"/>
      <c r="I1" s="523"/>
    </row>
    <row r="2" spans="1:9" ht="13.5" customHeight="1">
      <c r="A2" s="524" t="s">
        <v>122</v>
      </c>
      <c r="B2" s="524"/>
      <c r="C2" s="524"/>
      <c r="D2" s="524"/>
      <c r="E2" s="524"/>
      <c r="F2" s="524"/>
      <c r="G2" s="524"/>
      <c r="H2" s="524"/>
      <c r="I2" s="524"/>
    </row>
    <row r="3" spans="1:9" ht="13.5" customHeight="1">
      <c r="A3" s="524"/>
      <c r="B3" s="524"/>
      <c r="C3" s="524"/>
      <c r="D3" s="524"/>
      <c r="E3" s="524"/>
      <c r="F3" s="524"/>
      <c r="G3" s="524"/>
      <c r="H3" s="524"/>
      <c r="I3" s="524"/>
    </row>
    <row r="4" spans="1:9" ht="13.5" customHeight="1">
      <c r="A4" s="524"/>
      <c r="B4" s="524"/>
      <c r="C4" s="524"/>
      <c r="D4" s="524"/>
      <c r="E4" s="524"/>
      <c r="F4" s="524"/>
      <c r="G4" s="524"/>
      <c r="H4" s="524"/>
      <c r="I4" s="524"/>
    </row>
    <row r="5" spans="1:9" ht="13.5" customHeight="1">
      <c r="A5" s="525" t="s">
        <v>329</v>
      </c>
      <c r="B5" s="525"/>
      <c r="C5" s="525"/>
      <c r="D5" s="525"/>
      <c r="E5" s="525"/>
      <c r="F5" s="525"/>
      <c r="G5" s="525"/>
      <c r="H5" s="525"/>
      <c r="I5" s="525"/>
    </row>
    <row r="6" spans="1:9" ht="13.5" customHeight="1">
      <c r="A6" s="525"/>
      <c r="B6" s="525"/>
      <c r="C6" s="525"/>
      <c r="D6" s="525"/>
      <c r="E6" s="525"/>
      <c r="F6" s="525"/>
      <c r="G6" s="525"/>
      <c r="H6" s="525"/>
      <c r="I6" s="525"/>
    </row>
    <row r="7" spans="1:9" s="189" customFormat="1" ht="13.5" customHeight="1">
      <c r="A7" s="526" t="s">
        <v>328</v>
      </c>
      <c r="B7" s="526"/>
      <c r="C7" s="526"/>
      <c r="D7" s="526"/>
      <c r="E7" s="526"/>
      <c r="F7" s="526"/>
      <c r="G7" s="526"/>
      <c r="H7" s="526"/>
      <c r="I7" s="526"/>
    </row>
    <row r="8" spans="1:9" s="189" customFormat="1" ht="13.5" customHeight="1">
      <c r="A8" s="526"/>
      <c r="B8" s="526"/>
      <c r="C8" s="526"/>
      <c r="D8" s="526"/>
      <c r="E8" s="526"/>
      <c r="F8" s="526"/>
      <c r="G8" s="526"/>
      <c r="H8" s="526"/>
      <c r="I8" s="526"/>
    </row>
    <row r="16" spans="1:9">
      <c r="A16" s="527" t="s">
        <v>266</v>
      </c>
      <c r="B16" s="527"/>
      <c r="C16" s="527"/>
      <c r="D16" s="527"/>
      <c r="E16" s="527"/>
      <c r="F16" s="527"/>
      <c r="G16" s="527"/>
      <c r="H16" s="527"/>
      <c r="I16" s="527"/>
    </row>
    <row r="17" spans="1:9">
      <c r="A17" s="527"/>
      <c r="B17" s="527"/>
      <c r="C17" s="527"/>
      <c r="D17" s="527"/>
      <c r="E17" s="527"/>
      <c r="F17" s="527"/>
      <c r="G17" s="527"/>
      <c r="H17" s="527"/>
      <c r="I17" s="527"/>
    </row>
    <row r="18" spans="1:9">
      <c r="A18" s="527"/>
      <c r="B18" s="527"/>
      <c r="C18" s="527"/>
      <c r="D18" s="527"/>
      <c r="E18" s="527"/>
      <c r="F18" s="527"/>
      <c r="G18" s="527"/>
      <c r="H18" s="527"/>
      <c r="I18" s="527"/>
    </row>
    <row r="19" spans="1:9" ht="21">
      <c r="A19" s="190"/>
      <c r="B19" s="190"/>
      <c r="C19" s="190"/>
      <c r="D19" s="190"/>
      <c r="E19" s="190"/>
      <c r="F19" s="190"/>
      <c r="G19" s="190"/>
      <c r="H19" s="190"/>
      <c r="I19" s="190"/>
    </row>
    <row r="20" spans="1:9" ht="21">
      <c r="A20" s="190"/>
      <c r="B20" s="190"/>
      <c r="C20" s="190"/>
      <c r="D20" s="190"/>
      <c r="E20" s="190"/>
      <c r="F20" s="190"/>
      <c r="G20" s="190"/>
      <c r="H20" s="190"/>
      <c r="I20" s="190"/>
    </row>
    <row r="21" spans="1:9" ht="13.5" customHeight="1">
      <c r="A21" s="190"/>
      <c r="B21" s="190"/>
      <c r="C21" s="190"/>
      <c r="D21" s="190"/>
      <c r="E21" s="190"/>
      <c r="F21" s="190"/>
      <c r="G21" s="190"/>
      <c r="H21" s="190"/>
      <c r="I21" s="190"/>
    </row>
    <row r="22" spans="1:9" s="191" customFormat="1" ht="21" customHeight="1">
      <c r="A22" s="528"/>
      <c r="B22" s="529"/>
      <c r="C22" s="529"/>
      <c r="D22" s="529"/>
      <c r="E22" s="529"/>
      <c r="F22" s="529"/>
      <c r="G22" s="529"/>
      <c r="H22" s="529"/>
      <c r="I22" s="529"/>
    </row>
    <row r="23" spans="1:9" s="191" customFormat="1"/>
    <row r="24" spans="1:9" s="191" customFormat="1"/>
    <row r="25" spans="1:9" s="191" customFormat="1" ht="17.100000000000001" customHeight="1"/>
    <row r="26" spans="1:9" s="194" customFormat="1" ht="17.100000000000001" customHeight="1">
      <c r="A26" s="192" t="s">
        <v>226</v>
      </c>
      <c r="B26" s="193" t="s">
        <v>330</v>
      </c>
    </row>
    <row r="27" spans="1:9" s="194" customFormat="1" ht="17.100000000000001" customHeight="1">
      <c r="B27" s="193" t="s">
        <v>123</v>
      </c>
    </row>
    <row r="28" spans="1:9" s="194" customFormat="1" ht="12" customHeight="1">
      <c r="A28" s="193"/>
      <c r="B28" s="193"/>
      <c r="C28" s="193"/>
      <c r="D28" s="193"/>
      <c r="E28" s="193"/>
      <c r="F28" s="193"/>
      <c r="G28" s="193"/>
      <c r="H28" s="193"/>
      <c r="I28" s="193"/>
    </row>
    <row r="29" spans="1:9" s="28" customFormat="1" ht="17.100000000000001" customHeight="1">
      <c r="A29" s="26" t="s">
        <v>226</v>
      </c>
      <c r="B29" s="27" t="s">
        <v>439</v>
      </c>
      <c r="C29" s="27"/>
      <c r="D29" s="27"/>
      <c r="E29" s="27"/>
      <c r="F29" s="27"/>
      <c r="G29" s="27"/>
      <c r="H29" s="27"/>
      <c r="I29" s="27"/>
    </row>
    <row r="30" spans="1:9" s="28" customFormat="1" ht="17.100000000000001" customHeight="1">
      <c r="A30" s="27"/>
      <c r="B30" s="27" t="s">
        <v>260</v>
      </c>
      <c r="C30" s="27"/>
      <c r="D30" s="27"/>
      <c r="E30" s="27"/>
      <c r="F30" s="27"/>
      <c r="G30" s="27"/>
      <c r="H30" s="27"/>
      <c r="I30" s="27"/>
    </row>
    <row r="31" spans="1:9" s="28" customFormat="1" ht="17.100000000000001" customHeight="1">
      <c r="A31" s="27"/>
      <c r="B31" s="30" t="s">
        <v>361</v>
      </c>
      <c r="C31" s="27"/>
      <c r="D31" s="27"/>
      <c r="E31" s="27"/>
      <c r="F31" s="27"/>
      <c r="G31" s="27"/>
      <c r="H31" s="27"/>
      <c r="I31" s="27"/>
    </row>
    <row r="32" spans="1:9" s="28" customFormat="1" ht="12" customHeight="1">
      <c r="A32" s="27"/>
      <c r="B32" s="27"/>
      <c r="C32" s="27"/>
      <c r="D32" s="27"/>
      <c r="E32" s="27"/>
      <c r="F32" s="27"/>
      <c r="G32" s="27"/>
      <c r="H32" s="27"/>
      <c r="I32" s="27"/>
    </row>
    <row r="33" spans="1:9" s="28" customFormat="1" ht="17.100000000000001" customHeight="1">
      <c r="A33" s="26" t="s">
        <v>226</v>
      </c>
      <c r="B33" s="27" t="s">
        <v>124</v>
      </c>
      <c r="C33" s="27"/>
      <c r="D33" s="27"/>
      <c r="E33" s="27"/>
      <c r="F33" s="27"/>
      <c r="G33" s="27"/>
      <c r="H33" s="27"/>
      <c r="I33" s="27"/>
    </row>
    <row r="34" spans="1:9" s="28" customFormat="1" ht="17.100000000000001" customHeight="1">
      <c r="B34" s="29" t="s">
        <v>261</v>
      </c>
      <c r="C34" s="27"/>
      <c r="D34" s="27"/>
      <c r="E34" s="27"/>
      <c r="F34" s="27"/>
      <c r="G34" s="27"/>
      <c r="H34" s="27"/>
      <c r="I34" s="27"/>
    </row>
    <row r="35" spans="1:9" s="28" customFormat="1" ht="12" customHeight="1">
      <c r="A35" s="27"/>
      <c r="B35" s="27"/>
      <c r="C35" s="27"/>
      <c r="D35" s="27"/>
      <c r="E35" s="27"/>
      <c r="F35" s="27"/>
      <c r="G35" s="27"/>
      <c r="H35" s="27"/>
      <c r="I35" s="27"/>
    </row>
    <row r="36" spans="1:9" s="28" customFormat="1" ht="17.100000000000001" customHeight="1">
      <c r="A36" s="26" t="s">
        <v>226</v>
      </c>
      <c r="B36" s="27" t="s">
        <v>362</v>
      </c>
      <c r="C36" s="27"/>
      <c r="D36" s="27"/>
      <c r="E36" s="27"/>
      <c r="F36" s="27"/>
      <c r="G36" s="27"/>
      <c r="H36" s="27"/>
      <c r="I36" s="27"/>
    </row>
    <row r="37" spans="1:9" s="28" customFormat="1" ht="17.100000000000001" customHeight="1">
      <c r="B37" s="30" t="s">
        <v>262</v>
      </c>
      <c r="C37" s="27"/>
      <c r="D37" s="27"/>
      <c r="E37" s="27"/>
      <c r="F37" s="27"/>
      <c r="G37" s="27"/>
      <c r="H37" s="27"/>
      <c r="I37" s="27"/>
    </row>
    <row r="38" spans="1:9" s="28" customFormat="1" ht="13.5" customHeight="1">
      <c r="A38" s="27"/>
      <c r="B38" s="27"/>
      <c r="C38" s="27"/>
      <c r="D38" s="27"/>
      <c r="E38" s="27"/>
      <c r="F38" s="27"/>
      <c r="G38" s="27"/>
      <c r="H38" s="27"/>
      <c r="I38" s="27"/>
    </row>
    <row r="39" spans="1:9" s="28" customFormat="1" ht="24" customHeight="1">
      <c r="A39" s="26" t="s">
        <v>226</v>
      </c>
      <c r="B39" s="519" t="s">
        <v>125</v>
      </c>
      <c r="C39" s="520"/>
      <c r="D39" s="520"/>
      <c r="E39" s="521"/>
      <c r="F39" s="27"/>
      <c r="G39" s="27"/>
      <c r="H39" s="27"/>
      <c r="I39" s="31"/>
    </row>
    <row r="40" spans="1:9" s="28" customFormat="1" ht="9" customHeight="1">
      <c r="A40" s="27"/>
      <c r="C40" s="27"/>
      <c r="D40" s="27"/>
      <c r="E40" s="27"/>
      <c r="F40" s="27"/>
      <c r="G40" s="27"/>
      <c r="H40" s="27"/>
      <c r="I40" s="31"/>
    </row>
    <row r="41" spans="1:9" s="28" customFormat="1" ht="17.100000000000001" customHeight="1">
      <c r="A41" s="27"/>
      <c r="B41" s="27" t="s">
        <v>263</v>
      </c>
      <c r="C41" s="27"/>
      <c r="D41" s="27"/>
      <c r="E41" s="27"/>
      <c r="F41" s="27"/>
      <c r="G41" s="27"/>
      <c r="H41" s="27"/>
      <c r="I41" s="31"/>
    </row>
    <row r="42" spans="1:9" s="28" customFormat="1" ht="17.100000000000001" customHeight="1">
      <c r="A42" s="27"/>
      <c r="B42" s="30" t="s">
        <v>264</v>
      </c>
      <c r="C42" s="27"/>
      <c r="D42" s="27"/>
      <c r="E42" s="27"/>
      <c r="F42" s="27"/>
      <c r="G42" s="27"/>
      <c r="H42" s="27"/>
      <c r="I42" s="31"/>
    </row>
    <row r="43" spans="1:9" s="28" customFormat="1" ht="17.100000000000001" customHeight="1">
      <c r="A43" s="27"/>
      <c r="B43" s="30" t="s">
        <v>265</v>
      </c>
      <c r="C43" s="27"/>
      <c r="D43" s="27"/>
      <c r="E43" s="27"/>
      <c r="F43" s="27"/>
      <c r="G43" s="27"/>
      <c r="H43" s="27"/>
      <c r="I43" s="31"/>
    </row>
    <row r="44" spans="1:9" s="28" customFormat="1" ht="9" customHeight="1">
      <c r="A44" s="27"/>
      <c r="C44" s="27"/>
      <c r="D44" s="27"/>
      <c r="E44" s="27"/>
      <c r="F44" s="27"/>
      <c r="G44" s="27"/>
      <c r="H44" s="27"/>
      <c r="I44" s="31"/>
    </row>
    <row r="45" spans="1:9" s="28" customFormat="1" ht="17.100000000000001" customHeight="1">
      <c r="A45" s="27"/>
      <c r="B45" s="522" t="s">
        <v>374</v>
      </c>
      <c r="C45" s="522"/>
      <c r="D45" s="522"/>
      <c r="E45" s="30" t="s">
        <v>126</v>
      </c>
      <c r="F45" s="27"/>
      <c r="G45" s="27"/>
      <c r="H45" s="27"/>
      <c r="I45" s="31"/>
    </row>
    <row r="46" spans="1:9" s="28" customFormat="1" ht="17.100000000000001" customHeight="1">
      <c r="A46" s="27"/>
      <c r="B46" s="522"/>
      <c r="C46" s="522"/>
      <c r="D46" s="522"/>
      <c r="E46" s="30" t="s">
        <v>227</v>
      </c>
      <c r="F46" s="27"/>
      <c r="G46" s="27"/>
      <c r="H46" s="27"/>
      <c r="I46" s="31"/>
    </row>
    <row r="47" spans="1:9" s="28" customFormat="1" ht="13.5" customHeight="1">
      <c r="A47" s="27"/>
      <c r="B47" s="27"/>
      <c r="C47" s="27"/>
      <c r="D47" s="27"/>
      <c r="E47" s="27"/>
      <c r="F47" s="27"/>
      <c r="G47" s="27"/>
      <c r="H47" s="27"/>
      <c r="I47" s="31"/>
    </row>
    <row r="48" spans="1:9" s="25" customFormat="1" ht="13.5" customHeight="1"/>
    <row r="49" spans="1:9" s="28" customFormat="1" ht="17.100000000000001" customHeight="1">
      <c r="A49" s="27"/>
      <c r="B49" s="27"/>
      <c r="C49" s="27" t="s">
        <v>363</v>
      </c>
      <c r="D49" s="27"/>
      <c r="E49" s="27"/>
      <c r="F49" s="27"/>
      <c r="G49" s="27"/>
      <c r="H49" s="27"/>
      <c r="I49" s="31"/>
    </row>
    <row r="50" spans="1:9" s="28" customFormat="1" ht="17.100000000000001" customHeight="1">
      <c r="A50" s="27"/>
      <c r="B50" s="27"/>
      <c r="C50" s="27"/>
      <c r="D50" s="27"/>
      <c r="E50" s="27"/>
      <c r="F50" s="27"/>
      <c r="G50" s="27"/>
      <c r="H50" s="27"/>
      <c r="I50" s="31"/>
    </row>
    <row r="51" spans="1:9" s="28" customFormat="1" ht="16.5" customHeight="1">
      <c r="A51" s="26" t="s">
        <v>437</v>
      </c>
      <c r="B51" s="29" t="s">
        <v>438</v>
      </c>
      <c r="C51" s="27"/>
      <c r="D51" s="27"/>
      <c r="E51" s="27"/>
      <c r="F51" s="27"/>
      <c r="G51" s="27"/>
      <c r="H51" s="27"/>
      <c r="I51" s="31"/>
    </row>
    <row r="52" spans="1:9" s="195" customFormat="1" ht="28.5" customHeight="1">
      <c r="C52" s="196"/>
      <c r="D52" s="196"/>
      <c r="E52" s="196"/>
      <c r="F52" s="196"/>
      <c r="G52" s="196"/>
      <c r="H52" s="196"/>
      <c r="I52" s="196"/>
    </row>
    <row r="53" spans="1:9" s="25" customFormat="1" ht="17.25">
      <c r="A53" s="153" t="s">
        <v>228</v>
      </c>
      <c r="B53" s="154" t="s">
        <v>229</v>
      </c>
    </row>
    <row r="54" spans="1:9" s="25" customFormat="1" ht="17.25">
      <c r="A54" s="153"/>
      <c r="B54" s="154" t="s">
        <v>440</v>
      </c>
    </row>
    <row r="55" spans="1:9" s="25" customFormat="1" ht="17.25">
      <c r="A55" s="153"/>
      <c r="B55" s="154"/>
    </row>
    <row r="56" spans="1:9" s="25" customFormat="1"/>
    <row r="57" spans="1:9" s="25" customFormat="1"/>
    <row r="58" spans="1:9" s="25" customFormat="1"/>
    <row r="59" spans="1:9" s="25" customFormat="1"/>
    <row r="60" spans="1:9" s="25" customFormat="1"/>
    <row r="61" spans="1:9" s="25" customFormat="1"/>
    <row r="62" spans="1:9" s="25"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2026.03.31新B</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7B3B-56FD-4E25-ACB4-1D98CE04FE7F}">
  <dimension ref="A1:L38"/>
  <sheetViews>
    <sheetView zoomScaleNormal="100" workbookViewId="0">
      <selection activeCell="G9" sqref="G9"/>
    </sheetView>
  </sheetViews>
  <sheetFormatPr defaultRowHeight="13.5"/>
  <cols>
    <col min="1" max="1" width="3" style="32" customWidth="1"/>
    <col min="2" max="3" width="2.5" style="32" customWidth="1"/>
    <col min="4" max="4" width="2.25" style="32" customWidth="1"/>
    <col min="5" max="5" width="24.625" style="48" customWidth="1"/>
    <col min="6" max="6" width="12.625" style="48" customWidth="1"/>
    <col min="7" max="7" width="13.625" style="32" customWidth="1"/>
    <col min="8" max="8" width="2.375" style="32" customWidth="1"/>
    <col min="9" max="9" width="13.625" style="32" customWidth="1"/>
    <col min="10" max="10" width="2.375" style="32" customWidth="1"/>
    <col min="11" max="11" width="13.625" style="32" customWidth="1"/>
    <col min="12" max="12" width="2.375" style="32" customWidth="1"/>
    <col min="13" max="13" width="2" style="32" customWidth="1"/>
    <col min="14" max="16384" width="9" style="32"/>
  </cols>
  <sheetData>
    <row r="1" spans="1:12" ht="18" customHeight="1">
      <c r="A1" s="47" t="s">
        <v>33</v>
      </c>
      <c r="B1" s="47"/>
      <c r="J1" s="929">
        <f>表1!AE1</f>
        <v>0</v>
      </c>
      <c r="K1" s="930"/>
      <c r="L1" s="931"/>
    </row>
    <row r="2" spans="1:12" ht="15.95" customHeight="1">
      <c r="J2" s="932"/>
      <c r="K2" s="933"/>
      <c r="L2" s="934"/>
    </row>
    <row r="3" spans="1:12" ht="18" customHeight="1">
      <c r="B3" t="s">
        <v>233</v>
      </c>
      <c r="C3" t="s">
        <v>512</v>
      </c>
    </row>
    <row r="4" spans="1:12" ht="15.95" customHeight="1">
      <c r="C4" s="85" t="s">
        <v>371</v>
      </c>
    </row>
    <row r="5" spans="1:12" ht="15.95" customHeight="1"/>
    <row r="6" spans="1:12" ht="15.95" customHeight="1"/>
    <row r="7" spans="1:12" ht="30" customHeight="1">
      <c r="C7" s="935"/>
      <c r="D7" s="936"/>
      <c r="E7" s="936"/>
      <c r="F7" s="937"/>
      <c r="G7" s="927" t="s">
        <v>210</v>
      </c>
      <c r="H7" s="928"/>
      <c r="I7" s="927" t="s">
        <v>105</v>
      </c>
      <c r="J7" s="928"/>
      <c r="K7" s="927" t="s">
        <v>109</v>
      </c>
      <c r="L7" s="928"/>
    </row>
    <row r="8" spans="1:12" ht="20.25" customHeight="1" thickBot="1">
      <c r="C8" s="938"/>
      <c r="D8" s="939"/>
      <c r="E8" s="939"/>
      <c r="F8" s="940"/>
      <c r="G8" s="941" t="s">
        <v>184</v>
      </c>
      <c r="H8" s="942"/>
      <c r="I8" s="941" t="s">
        <v>185</v>
      </c>
      <c r="J8" s="942"/>
      <c r="K8" s="925" t="s">
        <v>220</v>
      </c>
      <c r="L8" s="926"/>
    </row>
    <row r="9" spans="1:12" ht="25.5" customHeight="1" thickTop="1">
      <c r="C9" s="943" t="s">
        <v>121</v>
      </c>
      <c r="D9" s="956" t="s">
        <v>28</v>
      </c>
      <c r="E9" s="959" t="s">
        <v>107</v>
      </c>
      <c r="F9" s="61" t="s">
        <v>167</v>
      </c>
      <c r="G9" s="470"/>
      <c r="H9" s="49" t="s">
        <v>84</v>
      </c>
      <c r="I9" s="470"/>
      <c r="J9" s="49" t="s">
        <v>84</v>
      </c>
      <c r="K9" s="474" t="str">
        <f t="shared" ref="K9:K27" si="0">IF(G9=0,"",I9/G9*100)</f>
        <v/>
      </c>
      <c r="L9" s="49" t="s">
        <v>186</v>
      </c>
    </row>
    <row r="10" spans="1:12" ht="25.5" customHeight="1">
      <c r="C10" s="944"/>
      <c r="D10" s="957"/>
      <c r="E10" s="960"/>
      <c r="F10" s="187" t="s">
        <v>168</v>
      </c>
      <c r="G10" s="471"/>
      <c r="H10" s="52" t="s">
        <v>84</v>
      </c>
      <c r="I10" s="471"/>
      <c r="J10" s="52" t="s">
        <v>84</v>
      </c>
      <c r="K10" s="475" t="str">
        <f t="shared" si="0"/>
        <v/>
      </c>
      <c r="L10" s="52" t="s">
        <v>186</v>
      </c>
    </row>
    <row r="11" spans="1:12" ht="25.5" customHeight="1">
      <c r="C11" s="944"/>
      <c r="D11" s="957"/>
      <c r="E11" s="329" t="s">
        <v>334</v>
      </c>
      <c r="F11" s="333"/>
      <c r="G11" s="472"/>
      <c r="H11" s="51" t="s">
        <v>84</v>
      </c>
      <c r="I11" s="472"/>
      <c r="J11" s="51" t="s">
        <v>84</v>
      </c>
      <c r="K11" s="476" t="str">
        <f t="shared" si="0"/>
        <v/>
      </c>
      <c r="L11" s="51" t="s">
        <v>172</v>
      </c>
    </row>
    <row r="12" spans="1:12" ht="25.5" customHeight="1">
      <c r="C12" s="944"/>
      <c r="D12" s="957"/>
      <c r="E12" s="64" t="s">
        <v>86</v>
      </c>
      <c r="F12" s="80"/>
      <c r="G12" s="472"/>
      <c r="H12" s="51" t="s">
        <v>84</v>
      </c>
      <c r="I12" s="472"/>
      <c r="J12" s="51" t="s">
        <v>84</v>
      </c>
      <c r="K12" s="476" t="str">
        <f t="shared" si="0"/>
        <v/>
      </c>
      <c r="L12" s="51" t="s">
        <v>186</v>
      </c>
    </row>
    <row r="13" spans="1:12" ht="25.5" customHeight="1">
      <c r="C13" s="944"/>
      <c r="D13" s="957"/>
      <c r="E13" s="64" t="s">
        <v>87</v>
      </c>
      <c r="F13" s="80"/>
      <c r="G13" s="472"/>
      <c r="H13" s="51" t="s">
        <v>84</v>
      </c>
      <c r="I13" s="472"/>
      <c r="J13" s="51" t="s">
        <v>84</v>
      </c>
      <c r="K13" s="476" t="str">
        <f t="shared" si="0"/>
        <v/>
      </c>
      <c r="L13" s="51" t="s">
        <v>186</v>
      </c>
    </row>
    <row r="14" spans="1:12" ht="25.5" customHeight="1">
      <c r="C14" s="944"/>
      <c r="D14" s="957"/>
      <c r="E14" s="961" t="s">
        <v>29</v>
      </c>
      <c r="F14" s="63" t="s">
        <v>167</v>
      </c>
      <c r="G14" s="472"/>
      <c r="H14" s="51" t="s">
        <v>84</v>
      </c>
      <c r="I14" s="472"/>
      <c r="J14" s="51" t="s">
        <v>84</v>
      </c>
      <c r="K14" s="476" t="str">
        <f t="shared" si="0"/>
        <v/>
      </c>
      <c r="L14" s="51" t="s">
        <v>186</v>
      </c>
    </row>
    <row r="15" spans="1:12" ht="25.5" customHeight="1">
      <c r="C15" s="944"/>
      <c r="D15" s="958"/>
      <c r="E15" s="961"/>
      <c r="F15" s="63" t="s">
        <v>168</v>
      </c>
      <c r="G15" s="472"/>
      <c r="H15" s="51" t="s">
        <v>84</v>
      </c>
      <c r="I15" s="472"/>
      <c r="J15" s="51" t="s">
        <v>84</v>
      </c>
      <c r="K15" s="476" t="str">
        <f t="shared" si="0"/>
        <v/>
      </c>
      <c r="L15" s="51" t="s">
        <v>186</v>
      </c>
    </row>
    <row r="16" spans="1:12" ht="25.5" customHeight="1">
      <c r="C16" s="944"/>
      <c r="D16" s="962" t="s">
        <v>30</v>
      </c>
      <c r="E16" s="963"/>
      <c r="F16" s="63" t="s">
        <v>167</v>
      </c>
      <c r="G16" s="472"/>
      <c r="H16" s="51" t="s">
        <v>84</v>
      </c>
      <c r="I16" s="472"/>
      <c r="J16" s="51" t="s">
        <v>84</v>
      </c>
      <c r="K16" s="476" t="str">
        <f t="shared" si="0"/>
        <v/>
      </c>
      <c r="L16" s="51" t="s">
        <v>186</v>
      </c>
    </row>
    <row r="17" spans="3:12" ht="25.5" customHeight="1">
      <c r="C17" s="944"/>
      <c r="D17" s="964"/>
      <c r="E17" s="965"/>
      <c r="F17" s="63" t="s">
        <v>168</v>
      </c>
      <c r="G17" s="473"/>
      <c r="H17" s="51" t="s">
        <v>84</v>
      </c>
      <c r="I17" s="473"/>
      <c r="J17" s="51" t="s">
        <v>84</v>
      </c>
      <c r="K17" s="477" t="str">
        <f t="shared" si="0"/>
        <v/>
      </c>
      <c r="L17" s="51" t="s">
        <v>186</v>
      </c>
    </row>
    <row r="18" spans="3:12" ht="25.5" customHeight="1">
      <c r="C18" s="944"/>
      <c r="D18" s="62" t="s">
        <v>170</v>
      </c>
      <c r="E18" s="59"/>
      <c r="F18" s="80"/>
      <c r="G18" s="473"/>
      <c r="H18" s="57" t="s">
        <v>84</v>
      </c>
      <c r="I18" s="473"/>
      <c r="J18" s="57" t="s">
        <v>84</v>
      </c>
      <c r="K18" s="477" t="str">
        <f t="shared" si="0"/>
        <v/>
      </c>
      <c r="L18" s="51" t="s">
        <v>186</v>
      </c>
    </row>
    <row r="19" spans="3:12" ht="25.5" customHeight="1">
      <c r="C19" s="944"/>
      <c r="D19" s="58" t="s">
        <v>171</v>
      </c>
      <c r="E19" s="65"/>
      <c r="F19" s="81"/>
      <c r="G19" s="471"/>
      <c r="H19" s="52" t="s">
        <v>84</v>
      </c>
      <c r="I19" s="471"/>
      <c r="J19" s="52" t="s">
        <v>84</v>
      </c>
      <c r="K19" s="475" t="str">
        <f t="shared" si="0"/>
        <v/>
      </c>
      <c r="L19" s="52" t="s">
        <v>186</v>
      </c>
    </row>
    <row r="20" spans="3:12" ht="28.5" customHeight="1" thickBot="1">
      <c r="C20" s="955"/>
      <c r="D20" s="966" t="s">
        <v>108</v>
      </c>
      <c r="E20" s="967"/>
      <c r="F20" s="968"/>
      <c r="G20" s="480">
        <f>SUM(G9:G19)</f>
        <v>0</v>
      </c>
      <c r="H20" s="53" t="s">
        <v>84</v>
      </c>
      <c r="I20" s="427">
        <f>SUM(I9:I19)</f>
        <v>0</v>
      </c>
      <c r="J20" s="53" t="s">
        <v>84</v>
      </c>
      <c r="K20" s="478" t="str">
        <f t="shared" si="0"/>
        <v/>
      </c>
      <c r="L20" s="53" t="s">
        <v>186</v>
      </c>
    </row>
    <row r="21" spans="3:12" ht="25.5" customHeight="1" thickTop="1">
      <c r="C21" s="943" t="s">
        <v>120</v>
      </c>
      <c r="D21" s="946" t="s">
        <v>28</v>
      </c>
      <c r="E21" s="60" t="s">
        <v>107</v>
      </c>
      <c r="F21" s="54"/>
      <c r="G21" s="481"/>
      <c r="H21" s="49" t="s">
        <v>84</v>
      </c>
      <c r="I21" s="483"/>
      <c r="J21" s="49" t="s">
        <v>84</v>
      </c>
      <c r="K21" s="474" t="str">
        <f t="shared" si="0"/>
        <v/>
      </c>
      <c r="L21" s="49" t="s">
        <v>186</v>
      </c>
    </row>
    <row r="22" spans="3:12" ht="25.5" customHeight="1">
      <c r="C22" s="944"/>
      <c r="D22" s="947"/>
      <c r="E22" s="59" t="s">
        <v>334</v>
      </c>
      <c r="F22" s="50"/>
      <c r="G22" s="482"/>
      <c r="H22" s="51" t="s">
        <v>84</v>
      </c>
      <c r="I22" s="484"/>
      <c r="J22" s="51" t="s">
        <v>84</v>
      </c>
      <c r="K22" s="476" t="str">
        <f t="shared" si="0"/>
        <v/>
      </c>
      <c r="L22" s="51" t="s">
        <v>172</v>
      </c>
    </row>
    <row r="23" spans="3:12" ht="25.5" customHeight="1">
      <c r="C23" s="944"/>
      <c r="D23" s="948"/>
      <c r="E23" s="59" t="s">
        <v>86</v>
      </c>
      <c r="F23" s="50"/>
      <c r="G23" s="482"/>
      <c r="H23" s="51" t="s">
        <v>84</v>
      </c>
      <c r="I23" s="484"/>
      <c r="J23" s="51" t="s">
        <v>84</v>
      </c>
      <c r="K23" s="476" t="str">
        <f t="shared" si="0"/>
        <v/>
      </c>
      <c r="L23" s="51" t="s">
        <v>186</v>
      </c>
    </row>
    <row r="24" spans="3:12" ht="25.5" customHeight="1">
      <c r="C24" s="944"/>
      <c r="D24" s="948"/>
      <c r="E24" s="59" t="s">
        <v>87</v>
      </c>
      <c r="F24" s="50"/>
      <c r="G24" s="482"/>
      <c r="H24" s="51" t="s">
        <v>84</v>
      </c>
      <c r="I24" s="484"/>
      <c r="J24" s="51" t="s">
        <v>84</v>
      </c>
      <c r="K24" s="476" t="str">
        <f t="shared" si="0"/>
        <v/>
      </c>
      <c r="L24" s="51" t="s">
        <v>186</v>
      </c>
    </row>
    <row r="25" spans="3:12" ht="25.5" customHeight="1">
      <c r="C25" s="944"/>
      <c r="D25" s="949"/>
      <c r="E25" s="59" t="s">
        <v>29</v>
      </c>
      <c r="F25" s="50"/>
      <c r="G25" s="482"/>
      <c r="H25" s="51" t="s">
        <v>84</v>
      </c>
      <c r="I25" s="484"/>
      <c r="J25" s="51" t="s">
        <v>84</v>
      </c>
      <c r="K25" s="476" t="str">
        <f t="shared" si="0"/>
        <v/>
      </c>
      <c r="L25" s="51" t="s">
        <v>186</v>
      </c>
    </row>
    <row r="26" spans="3:12" ht="25.5" customHeight="1">
      <c r="C26" s="944"/>
      <c r="D26" s="950" t="s">
        <v>30</v>
      </c>
      <c r="E26" s="951"/>
      <c r="F26" s="82"/>
      <c r="G26" s="482"/>
      <c r="H26" s="51" t="s">
        <v>84</v>
      </c>
      <c r="I26" s="484"/>
      <c r="J26" s="51" t="s">
        <v>84</v>
      </c>
      <c r="K26" s="476" t="str">
        <f t="shared" si="0"/>
        <v/>
      </c>
      <c r="L26" s="51" t="s">
        <v>186</v>
      </c>
    </row>
    <row r="27" spans="3:12" ht="28.5" customHeight="1">
      <c r="C27" s="945"/>
      <c r="D27" s="952" t="s">
        <v>108</v>
      </c>
      <c r="E27" s="953"/>
      <c r="F27" s="954"/>
      <c r="G27" s="485">
        <f>SUM(G21:G26)</f>
        <v>0</v>
      </c>
      <c r="H27" s="55" t="s">
        <v>84</v>
      </c>
      <c r="I27" s="485">
        <f>SUM(I21:I26)</f>
        <v>0</v>
      </c>
      <c r="J27" s="55" t="s">
        <v>84</v>
      </c>
      <c r="K27" s="479" t="str">
        <f t="shared" si="0"/>
        <v/>
      </c>
      <c r="L27" s="55" t="s">
        <v>186</v>
      </c>
    </row>
    <row r="28" spans="3:12" ht="9" customHeight="1"/>
    <row r="29" spans="3:12" ht="13.5" customHeight="1">
      <c r="C29" s="336" t="s">
        <v>457</v>
      </c>
      <c r="D29" s="56" t="s">
        <v>470</v>
      </c>
    </row>
    <row r="30" spans="3:12" ht="13.5" customHeight="1">
      <c r="C30" s="83"/>
      <c r="D30" s="83" t="s">
        <v>471</v>
      </c>
    </row>
    <row r="31" spans="3:12" ht="13.5" customHeight="1">
      <c r="C31" s="83" t="s">
        <v>461</v>
      </c>
      <c r="D31" s="56" t="s">
        <v>472</v>
      </c>
    </row>
    <row r="32" spans="3:12">
      <c r="C32" s="84" t="s">
        <v>464</v>
      </c>
      <c r="D32" s="56" t="s">
        <v>474</v>
      </c>
    </row>
    <row r="33" spans="3:7">
      <c r="C33" s="83"/>
      <c r="D33" s="56" t="s">
        <v>473</v>
      </c>
    </row>
    <row r="34" spans="3:7">
      <c r="C34" s="83"/>
      <c r="D34" s="56" t="s">
        <v>475</v>
      </c>
    </row>
    <row r="38" spans="3:7">
      <c r="G38" s="383"/>
    </row>
  </sheetData>
  <protectedRanges>
    <protectedRange sqref="I9:I20" name="範囲2"/>
    <protectedRange sqref="G9:G20" name="範囲1"/>
    <protectedRange sqref="I21:I27" name="範囲2_2"/>
    <protectedRange sqref="G21:G27" name="範囲1_2"/>
  </protectedRanges>
  <mergeCells count="18">
    <mergeCell ref="C7:F8"/>
    <mergeCell ref="G8:H8"/>
    <mergeCell ref="I8:J8"/>
    <mergeCell ref="C21:C27"/>
    <mergeCell ref="D21:D25"/>
    <mergeCell ref="D26:E26"/>
    <mergeCell ref="D27:F27"/>
    <mergeCell ref="C9:C20"/>
    <mergeCell ref="D9:D15"/>
    <mergeCell ref="E9:E10"/>
    <mergeCell ref="E14:E15"/>
    <mergeCell ref="D16:E17"/>
    <mergeCell ref="D20:F20"/>
    <mergeCell ref="K8:L8"/>
    <mergeCell ref="G7:H7"/>
    <mergeCell ref="I7:J7"/>
    <mergeCell ref="K7:L7"/>
    <mergeCell ref="J1:L2"/>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62FCD-CD80-4359-8A3D-A4EC33ECEDD6}">
  <dimension ref="A1:K51"/>
  <sheetViews>
    <sheetView zoomScaleNormal="100" workbookViewId="0">
      <selection activeCell="F27" sqref="F27"/>
    </sheetView>
  </sheetViews>
  <sheetFormatPr defaultRowHeight="13.5"/>
  <cols>
    <col min="1" max="1" width="1.375" style="200" customWidth="1"/>
    <col min="2" max="2" width="2.75" style="200" customWidth="1"/>
    <col min="3" max="3" width="7.125" style="200" customWidth="1"/>
    <col min="4" max="4" width="2.875" style="201" customWidth="1"/>
    <col min="5" max="5" width="35.125" style="200" customWidth="1"/>
    <col min="6" max="6" width="14.375" style="200" customWidth="1"/>
    <col min="7" max="7" width="2.25" style="200" customWidth="1"/>
    <col min="8" max="8" width="15" style="200" customWidth="1"/>
    <col min="9" max="9" width="2.25" style="200" customWidth="1"/>
    <col min="10" max="10" width="14.25" style="200" customWidth="1"/>
    <col min="11" max="12" width="2.375" style="200" customWidth="1"/>
    <col min="13" max="16384" width="9" style="200"/>
  </cols>
  <sheetData>
    <row r="1" spans="1:11" ht="18" customHeight="1">
      <c r="A1" s="172" t="s">
        <v>32</v>
      </c>
      <c r="E1" s="169"/>
      <c r="J1" s="985">
        <f>表1!AE1</f>
        <v>0</v>
      </c>
      <c r="K1" s="986"/>
    </row>
    <row r="2" spans="1:11" ht="11.25" customHeight="1">
      <c r="A2" s="172"/>
      <c r="E2" s="169"/>
      <c r="J2" s="987"/>
      <c r="K2" s="988"/>
    </row>
    <row r="3" spans="1:11" ht="9" customHeight="1">
      <c r="E3" s="169"/>
    </row>
    <row r="4" spans="1:11" ht="15.95" customHeight="1">
      <c r="B4" s="155" t="s">
        <v>233</v>
      </c>
      <c r="C4" s="155" t="s">
        <v>539</v>
      </c>
      <c r="E4" s="169"/>
    </row>
    <row r="5" spans="1:11" ht="15" customHeight="1">
      <c r="C5" s="202" t="s">
        <v>376</v>
      </c>
      <c r="D5" s="203"/>
      <c r="E5" s="169"/>
    </row>
    <row r="6" spans="1:11" ht="4.5" customHeight="1">
      <c r="E6" s="169"/>
    </row>
    <row r="7" spans="1:11" ht="15.95" customHeight="1">
      <c r="B7" s="155" t="s">
        <v>233</v>
      </c>
      <c r="C7" s="204" t="s">
        <v>234</v>
      </c>
      <c r="E7" s="169"/>
    </row>
    <row r="8" spans="1:11" ht="15.95" customHeight="1">
      <c r="C8" s="155" t="s">
        <v>500</v>
      </c>
      <c r="E8" s="169"/>
    </row>
    <row r="9" spans="1:11" ht="15" customHeight="1">
      <c r="C9" s="202" t="s">
        <v>377</v>
      </c>
      <c r="D9" s="203"/>
    </row>
    <row r="10" spans="1:11" ht="3" customHeight="1">
      <c r="C10" s="173"/>
      <c r="D10" s="203"/>
    </row>
    <row r="11" spans="1:11" ht="15.95" customHeight="1">
      <c r="C11" s="205" t="s">
        <v>235</v>
      </c>
      <c r="F11" s="205"/>
      <c r="G11" s="205"/>
      <c r="H11" s="205"/>
      <c r="I11" s="205"/>
      <c r="J11" s="205"/>
    </row>
    <row r="12" spans="1:11" ht="13.5" customHeight="1">
      <c r="C12" s="206" t="s">
        <v>378</v>
      </c>
      <c r="D12" s="207"/>
      <c r="E12" s="155"/>
      <c r="F12" s="205"/>
      <c r="G12" s="205"/>
      <c r="H12" s="205"/>
      <c r="I12" s="205"/>
      <c r="J12" s="205"/>
    </row>
    <row r="13" spans="1:11" ht="13.5" customHeight="1">
      <c r="C13" s="206" t="s">
        <v>379</v>
      </c>
      <c r="D13" s="207"/>
      <c r="E13" s="155"/>
    </row>
    <row r="14" spans="1:11" ht="13.5" customHeight="1">
      <c r="C14" s="206" t="s">
        <v>380</v>
      </c>
      <c r="D14" s="207"/>
      <c r="E14" s="155"/>
    </row>
    <row r="15" spans="1:11" ht="8.25" customHeight="1">
      <c r="C15" s="155"/>
      <c r="D15" s="207"/>
      <c r="E15" s="155"/>
    </row>
    <row r="16" spans="1:11" ht="15.95" customHeight="1">
      <c r="B16" s="155" t="s">
        <v>233</v>
      </c>
      <c r="C16" s="200" t="s">
        <v>540</v>
      </c>
      <c r="D16" s="207"/>
      <c r="E16" s="155"/>
    </row>
    <row r="17" spans="2:11" ht="15.95" customHeight="1">
      <c r="C17" s="155" t="s">
        <v>236</v>
      </c>
      <c r="D17" s="207"/>
      <c r="E17" s="155"/>
    </row>
    <row r="18" spans="2:11" ht="15" customHeight="1">
      <c r="C18" s="202" t="s">
        <v>381</v>
      </c>
      <c r="D18" s="203"/>
      <c r="E18" s="173"/>
      <c r="F18" s="173"/>
      <c r="G18" s="173"/>
      <c r="H18" s="173"/>
      <c r="I18" s="173"/>
      <c r="J18" s="173"/>
      <c r="K18" s="173"/>
    </row>
    <row r="19" spans="2:11" ht="2.25" customHeight="1">
      <c r="C19" s="173"/>
      <c r="D19" s="203"/>
      <c r="E19" s="155"/>
    </row>
    <row r="20" spans="2:11" ht="15.95" customHeight="1">
      <c r="C20" s="205" t="s">
        <v>235</v>
      </c>
      <c r="D20" s="203"/>
      <c r="E20" s="155"/>
      <c r="F20" s="173"/>
      <c r="G20" s="173"/>
      <c r="H20" s="173"/>
      <c r="I20" s="173"/>
      <c r="J20" s="173"/>
      <c r="K20" s="173"/>
    </row>
    <row r="21" spans="2:11" ht="13.5" customHeight="1">
      <c r="C21" s="202" t="s">
        <v>507</v>
      </c>
      <c r="D21" s="203"/>
      <c r="E21" s="155"/>
      <c r="F21" s="178"/>
      <c r="G21" s="178"/>
      <c r="H21" s="178"/>
      <c r="I21" s="178"/>
      <c r="J21" s="178"/>
      <c r="K21" s="178"/>
    </row>
    <row r="22" spans="2:11" ht="13.5" customHeight="1">
      <c r="C22" s="202" t="s">
        <v>508</v>
      </c>
      <c r="D22" s="203"/>
      <c r="E22" s="155"/>
      <c r="F22" s="178"/>
      <c r="G22" s="178"/>
      <c r="H22" s="178"/>
      <c r="I22" s="178"/>
      <c r="J22" s="178"/>
      <c r="K22" s="178"/>
    </row>
    <row r="23" spans="2:11" ht="13.5" customHeight="1">
      <c r="C23" s="202" t="s">
        <v>267</v>
      </c>
      <c r="D23" s="203"/>
      <c r="E23" s="155"/>
      <c r="F23" s="178"/>
      <c r="G23" s="178"/>
      <c r="H23" s="178"/>
      <c r="I23" s="178"/>
      <c r="J23" s="178"/>
      <c r="K23" s="178"/>
    </row>
    <row r="24" spans="2:11" ht="7.5" customHeight="1">
      <c r="C24" s="155"/>
      <c r="D24" s="207"/>
      <c r="E24" s="155"/>
    </row>
    <row r="25" spans="2:11" s="208" customFormat="1" ht="27" customHeight="1">
      <c r="B25" s="989" t="s">
        <v>497</v>
      </c>
      <c r="C25" s="990"/>
      <c r="D25" s="990"/>
      <c r="E25" s="991"/>
      <c r="F25" s="995" t="s">
        <v>31</v>
      </c>
      <c r="G25" s="996"/>
      <c r="H25" s="996" t="s">
        <v>214</v>
      </c>
      <c r="I25" s="996"/>
      <c r="J25" s="996" t="s">
        <v>118</v>
      </c>
      <c r="K25" s="996"/>
    </row>
    <row r="26" spans="2:11" s="208" customFormat="1" ht="12.75" customHeight="1" thickBot="1">
      <c r="B26" s="992"/>
      <c r="C26" s="993"/>
      <c r="D26" s="993"/>
      <c r="E26" s="994"/>
      <c r="F26" s="997" t="s">
        <v>221</v>
      </c>
      <c r="G26" s="998"/>
      <c r="H26" s="998" t="s">
        <v>176</v>
      </c>
      <c r="I26" s="998"/>
      <c r="J26" s="998" t="s">
        <v>237</v>
      </c>
      <c r="K26" s="998"/>
    </row>
    <row r="27" spans="2:11" s="208" customFormat="1" ht="25.5" customHeight="1" thickTop="1">
      <c r="B27" s="209" t="s">
        <v>268</v>
      </c>
      <c r="C27" s="979" t="s">
        <v>541</v>
      </c>
      <c r="D27" s="979"/>
      <c r="E27" s="980"/>
      <c r="F27" s="464"/>
      <c r="G27" s="157" t="s">
        <v>95</v>
      </c>
      <c r="H27" s="981" t="s">
        <v>269</v>
      </c>
      <c r="I27" s="982"/>
      <c r="J27" s="468"/>
      <c r="K27" s="157" t="s">
        <v>95</v>
      </c>
    </row>
    <row r="28" spans="2:11" s="208" customFormat="1" ht="25.5" customHeight="1">
      <c r="B28" s="210" t="s">
        <v>270</v>
      </c>
      <c r="C28" s="983" t="s">
        <v>542</v>
      </c>
      <c r="D28" s="983"/>
      <c r="E28" s="984"/>
      <c r="F28" s="453"/>
      <c r="G28" s="161" t="s">
        <v>95</v>
      </c>
      <c r="H28" s="973" t="s">
        <v>269</v>
      </c>
      <c r="I28" s="974"/>
      <c r="J28" s="462"/>
      <c r="K28" s="161" t="s">
        <v>95</v>
      </c>
    </row>
    <row r="29" spans="2:11" s="208" customFormat="1" ht="39" customHeight="1">
      <c r="B29" s="971" t="s">
        <v>207</v>
      </c>
      <c r="C29" s="972"/>
      <c r="D29" s="162" t="s">
        <v>271</v>
      </c>
      <c r="E29" s="158" t="s">
        <v>238</v>
      </c>
      <c r="F29" s="453"/>
      <c r="G29" s="161" t="s">
        <v>95</v>
      </c>
      <c r="H29" s="973" t="s">
        <v>269</v>
      </c>
      <c r="I29" s="974"/>
      <c r="J29" s="462"/>
      <c r="K29" s="161" t="s">
        <v>95</v>
      </c>
    </row>
    <row r="30" spans="2:11" s="208" customFormat="1" ht="25.5" customHeight="1">
      <c r="B30" s="971"/>
      <c r="C30" s="972"/>
      <c r="D30" s="162" t="s">
        <v>272</v>
      </c>
      <c r="E30" s="158" t="s">
        <v>543</v>
      </c>
      <c r="F30" s="453"/>
      <c r="G30" s="161" t="s">
        <v>95</v>
      </c>
      <c r="H30" s="973" t="s">
        <v>269</v>
      </c>
      <c r="I30" s="974"/>
      <c r="J30" s="462"/>
      <c r="K30" s="161" t="s">
        <v>95</v>
      </c>
    </row>
    <row r="31" spans="2:11" s="208" customFormat="1" ht="40.5" customHeight="1">
      <c r="B31" s="971" t="s">
        <v>58</v>
      </c>
      <c r="C31" s="972"/>
      <c r="D31" s="211" t="s">
        <v>273</v>
      </c>
      <c r="E31" s="159" t="s">
        <v>239</v>
      </c>
      <c r="F31" s="453"/>
      <c r="G31" s="161" t="s">
        <v>95</v>
      </c>
      <c r="H31" s="973" t="s">
        <v>269</v>
      </c>
      <c r="I31" s="974"/>
      <c r="J31" s="462"/>
      <c r="K31" s="161" t="s">
        <v>95</v>
      </c>
    </row>
    <row r="32" spans="2:11" s="208" customFormat="1" ht="26.1" customHeight="1">
      <c r="B32" s="971"/>
      <c r="C32" s="972"/>
      <c r="D32" s="211" t="s">
        <v>274</v>
      </c>
      <c r="E32" s="159" t="s">
        <v>240</v>
      </c>
      <c r="F32" s="453"/>
      <c r="G32" s="164" t="s">
        <v>84</v>
      </c>
      <c r="H32" s="973" t="s">
        <v>269</v>
      </c>
      <c r="I32" s="974"/>
      <c r="J32" s="462"/>
      <c r="K32" s="164" t="s">
        <v>84</v>
      </c>
    </row>
    <row r="33" spans="2:11" s="208" customFormat="1" ht="25.5" customHeight="1">
      <c r="B33" s="971" t="s">
        <v>59</v>
      </c>
      <c r="C33" s="972"/>
      <c r="D33" s="211" t="s">
        <v>275</v>
      </c>
      <c r="E33" s="165" t="s">
        <v>241</v>
      </c>
      <c r="F33" s="453"/>
      <c r="G33" s="164" t="s">
        <v>84</v>
      </c>
      <c r="H33" s="973" t="s">
        <v>269</v>
      </c>
      <c r="I33" s="974"/>
      <c r="J33" s="462"/>
      <c r="K33" s="164" t="s">
        <v>84</v>
      </c>
    </row>
    <row r="34" spans="2:11" s="208" customFormat="1" ht="22.5" customHeight="1">
      <c r="B34" s="971"/>
      <c r="C34" s="972"/>
      <c r="D34" s="211" t="s">
        <v>276</v>
      </c>
      <c r="E34" s="165" t="s">
        <v>242</v>
      </c>
      <c r="F34" s="453"/>
      <c r="G34" s="164" t="s">
        <v>84</v>
      </c>
      <c r="H34" s="973" t="s">
        <v>269</v>
      </c>
      <c r="I34" s="974"/>
      <c r="J34" s="462"/>
      <c r="K34" s="164" t="s">
        <v>84</v>
      </c>
    </row>
    <row r="35" spans="2:11" s="208" customFormat="1" ht="25.5" customHeight="1">
      <c r="B35" s="971"/>
      <c r="C35" s="972"/>
      <c r="D35" s="211" t="s">
        <v>277</v>
      </c>
      <c r="E35" s="165" t="s">
        <v>243</v>
      </c>
      <c r="F35" s="453"/>
      <c r="G35" s="164" t="s">
        <v>84</v>
      </c>
      <c r="H35" s="973" t="s">
        <v>269</v>
      </c>
      <c r="I35" s="974"/>
      <c r="J35" s="462"/>
      <c r="K35" s="164" t="s">
        <v>84</v>
      </c>
    </row>
    <row r="36" spans="2:11" s="208" customFormat="1" ht="25.5" customHeight="1">
      <c r="B36" s="971"/>
      <c r="C36" s="972"/>
      <c r="D36" s="211" t="s">
        <v>278</v>
      </c>
      <c r="E36" s="165" t="s">
        <v>244</v>
      </c>
      <c r="F36" s="453"/>
      <c r="G36" s="164" t="s">
        <v>84</v>
      </c>
      <c r="H36" s="973" t="s">
        <v>269</v>
      </c>
      <c r="I36" s="974"/>
      <c r="J36" s="462"/>
      <c r="K36" s="164" t="s">
        <v>84</v>
      </c>
    </row>
    <row r="37" spans="2:11" ht="25.5" customHeight="1">
      <c r="B37" s="971"/>
      <c r="C37" s="972"/>
      <c r="D37" s="198" t="s">
        <v>279</v>
      </c>
      <c r="E37" s="199" t="s">
        <v>245</v>
      </c>
      <c r="F37" s="453"/>
      <c r="G37" s="164" t="s">
        <v>84</v>
      </c>
      <c r="H37" s="462"/>
      <c r="I37" s="163" t="s">
        <v>84</v>
      </c>
      <c r="J37" s="462"/>
      <c r="K37" s="164" t="s">
        <v>84</v>
      </c>
    </row>
    <row r="38" spans="2:11" ht="22.5" customHeight="1">
      <c r="B38" s="971"/>
      <c r="C38" s="972"/>
      <c r="D38" s="198" t="s">
        <v>280</v>
      </c>
      <c r="E38" s="199" t="s">
        <v>544</v>
      </c>
      <c r="F38" s="453"/>
      <c r="G38" s="164" t="s">
        <v>84</v>
      </c>
      <c r="H38" s="462"/>
      <c r="I38" s="163" t="s">
        <v>84</v>
      </c>
      <c r="J38" s="462"/>
      <c r="K38" s="164" t="s">
        <v>84</v>
      </c>
    </row>
    <row r="39" spans="2:11" ht="22.5" customHeight="1">
      <c r="B39" s="971" t="s">
        <v>63</v>
      </c>
      <c r="C39" s="972"/>
      <c r="D39" s="211" t="s">
        <v>281</v>
      </c>
      <c r="E39" s="165" t="s">
        <v>246</v>
      </c>
      <c r="F39" s="453"/>
      <c r="G39" s="164" t="s">
        <v>84</v>
      </c>
      <c r="H39" s="973" t="s">
        <v>269</v>
      </c>
      <c r="I39" s="974"/>
      <c r="J39" s="462"/>
      <c r="K39" s="164" t="s">
        <v>84</v>
      </c>
    </row>
    <row r="40" spans="2:11" ht="22.5" customHeight="1">
      <c r="B40" s="971"/>
      <c r="C40" s="972"/>
      <c r="D40" s="198" t="s">
        <v>282</v>
      </c>
      <c r="E40" s="199" t="s">
        <v>545</v>
      </c>
      <c r="F40" s="453"/>
      <c r="G40" s="164" t="s">
        <v>84</v>
      </c>
      <c r="H40" s="462"/>
      <c r="I40" s="164" t="s">
        <v>84</v>
      </c>
      <c r="J40" s="462"/>
      <c r="K40" s="164" t="s">
        <v>84</v>
      </c>
    </row>
    <row r="41" spans="2:11" ht="22.5" customHeight="1">
      <c r="B41" s="971"/>
      <c r="C41" s="972"/>
      <c r="D41" s="211" t="s">
        <v>283</v>
      </c>
      <c r="E41" s="165" t="s">
        <v>247</v>
      </c>
      <c r="F41" s="453"/>
      <c r="G41" s="164" t="s">
        <v>84</v>
      </c>
      <c r="H41" s="973" t="s">
        <v>269</v>
      </c>
      <c r="I41" s="974"/>
      <c r="J41" s="462"/>
      <c r="K41" s="164" t="s">
        <v>84</v>
      </c>
    </row>
    <row r="42" spans="2:11" ht="22.5" customHeight="1">
      <c r="B42" s="971"/>
      <c r="C42" s="972"/>
      <c r="D42" s="198" t="s">
        <v>284</v>
      </c>
      <c r="E42" s="199" t="s">
        <v>248</v>
      </c>
      <c r="F42" s="453"/>
      <c r="G42" s="164" t="s">
        <v>84</v>
      </c>
      <c r="H42" s="462"/>
      <c r="I42" s="163" t="s">
        <v>84</v>
      </c>
      <c r="J42" s="462"/>
      <c r="K42" s="164" t="s">
        <v>84</v>
      </c>
    </row>
    <row r="43" spans="2:11" ht="25.5" customHeight="1">
      <c r="B43" s="971" t="s">
        <v>249</v>
      </c>
      <c r="C43" s="972"/>
      <c r="D43" s="198" t="s">
        <v>285</v>
      </c>
      <c r="E43" s="199" t="s">
        <v>452</v>
      </c>
      <c r="F43" s="453"/>
      <c r="G43" s="164" t="s">
        <v>84</v>
      </c>
      <c r="H43" s="462"/>
      <c r="I43" s="163" t="s">
        <v>84</v>
      </c>
      <c r="J43" s="462"/>
      <c r="K43" s="164" t="s">
        <v>84</v>
      </c>
    </row>
    <row r="44" spans="2:11" ht="22.5" customHeight="1">
      <c r="B44" s="975"/>
      <c r="C44" s="976"/>
      <c r="D44" s="212" t="s">
        <v>286</v>
      </c>
      <c r="E44" s="213" t="s">
        <v>64</v>
      </c>
      <c r="F44" s="465"/>
      <c r="G44" s="166" t="s">
        <v>84</v>
      </c>
      <c r="H44" s="977" t="s">
        <v>269</v>
      </c>
      <c r="I44" s="978"/>
      <c r="J44" s="463"/>
      <c r="K44" s="214" t="s">
        <v>84</v>
      </c>
    </row>
    <row r="45" spans="2:11" ht="25.5" customHeight="1">
      <c r="B45" s="969"/>
      <c r="C45" s="970"/>
      <c r="D45" s="215"/>
      <c r="E45" s="167" t="s">
        <v>108</v>
      </c>
      <c r="F45" s="466" t="str">
        <f>IF(COUNT(F27:F44)=0," ",SUM(F27:F44))</f>
        <v xml:space="preserve"> </v>
      </c>
      <c r="G45" s="168" t="s">
        <v>84</v>
      </c>
      <c r="H45" s="469" t="str">
        <f>IF(COUNT(H27:H44)=0,"",SUM(H27:H44))</f>
        <v/>
      </c>
      <c r="I45" s="168" t="s">
        <v>84</v>
      </c>
      <c r="J45" s="467" t="str">
        <f>IF(COUNT(J27:J44)=0,"",SUM(J27:J44))</f>
        <v/>
      </c>
      <c r="K45" s="216" t="s">
        <v>84</v>
      </c>
    </row>
    <row r="46" spans="2:11" ht="4.5" customHeight="1">
      <c r="B46" s="155"/>
      <c r="C46" s="155"/>
      <c r="D46" s="207"/>
      <c r="E46" s="217"/>
      <c r="F46" s="422"/>
      <c r="G46" s="218"/>
      <c r="H46" s="422"/>
      <c r="I46" s="218"/>
      <c r="J46" s="422"/>
      <c r="K46" s="219"/>
    </row>
    <row r="47" spans="2:11" s="169" customFormat="1" ht="15" customHeight="1">
      <c r="C47" s="220" t="s">
        <v>250</v>
      </c>
      <c r="D47" s="221"/>
      <c r="E47" s="222"/>
    </row>
    <row r="48" spans="2:11" s="169" customFormat="1" ht="15" customHeight="1">
      <c r="C48" s="202" t="s">
        <v>372</v>
      </c>
      <c r="D48" s="221"/>
      <c r="E48" s="222"/>
    </row>
    <row r="49" spans="3:5" s="171" customFormat="1" ht="15" customHeight="1">
      <c r="C49" s="202" t="s">
        <v>251</v>
      </c>
      <c r="D49" s="223"/>
      <c r="E49" s="170"/>
    </row>
    <row r="50" spans="3:5" s="169" customFormat="1" ht="16.5" customHeight="1">
      <c r="C50" s="202" t="s">
        <v>449</v>
      </c>
      <c r="D50" s="224"/>
      <c r="E50" s="178"/>
    </row>
    <row r="51" spans="3:5" ht="12" customHeight="1">
      <c r="C51" s="225"/>
    </row>
  </sheetData>
  <mergeCells count="30">
    <mergeCell ref="J1:K2"/>
    <mergeCell ref="B25:E26"/>
    <mergeCell ref="F25:G25"/>
    <mergeCell ref="H25:I25"/>
    <mergeCell ref="J25:K25"/>
    <mergeCell ref="F26:G26"/>
    <mergeCell ref="H26:I26"/>
    <mergeCell ref="J26:K26"/>
    <mergeCell ref="C27:E27"/>
    <mergeCell ref="H27:I27"/>
    <mergeCell ref="C28:E28"/>
    <mergeCell ref="H28:I28"/>
    <mergeCell ref="B29:C30"/>
    <mergeCell ref="H29:I29"/>
    <mergeCell ref="H30:I30"/>
    <mergeCell ref="B31:C32"/>
    <mergeCell ref="H31:I31"/>
    <mergeCell ref="H32:I32"/>
    <mergeCell ref="B33:C38"/>
    <mergeCell ref="H33:I33"/>
    <mergeCell ref="H34:I34"/>
    <mergeCell ref="H35:I35"/>
    <mergeCell ref="H36:I36"/>
    <mergeCell ref="B45:C45"/>
    <mergeCell ref="B39:C42"/>
    <mergeCell ref="H39:I39"/>
    <mergeCell ref="H41:I41"/>
    <mergeCell ref="B43:C43"/>
    <mergeCell ref="B44:C44"/>
    <mergeCell ref="H44:I44"/>
  </mergeCells>
  <phoneticPr fontId="2"/>
  <pageMargins left="0.70866141732283472" right="0.19685039370078741" top="0.39370078740157483" bottom="0.51181102362204722" header="0.31496062992125984" footer="0.27559055118110237"/>
  <pageSetup paperSize="9" scale="93" orientation="portrait" r:id="rId1"/>
  <headerFooter scaleWithDoc="0" alignWithMargins="0">
    <oddFooter>&amp;L&amp;9 2026.03.31新B&amp;C-10-</oddFooter>
    <firstFooter>&amp;L&amp;9 2013.10&amp;C-10-</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2676-CAF3-4F84-852B-D05C80A5EBAE}">
  <dimension ref="A1:K36"/>
  <sheetViews>
    <sheetView zoomScaleNormal="100" workbookViewId="0">
      <selection activeCell="F13" sqref="F13"/>
    </sheetView>
  </sheetViews>
  <sheetFormatPr defaultRowHeight="13.5"/>
  <cols>
    <col min="1" max="1" width="1.375" style="200" customWidth="1"/>
    <col min="2" max="2" width="2.625" style="201" customWidth="1"/>
    <col min="3" max="3" width="6.75" style="200" customWidth="1"/>
    <col min="4" max="4" width="3" style="201" customWidth="1"/>
    <col min="5" max="5" width="35.625" style="200" customWidth="1"/>
    <col min="6" max="6" width="13.125" style="200" customWidth="1"/>
    <col min="7" max="7" width="2.25" style="200" customWidth="1"/>
    <col min="8" max="8" width="13.125" style="200" customWidth="1"/>
    <col min="9" max="9" width="2.25" style="200" customWidth="1"/>
    <col min="10" max="10" width="13.125" style="200" customWidth="1"/>
    <col min="11" max="11" width="2.25" style="200" customWidth="1"/>
    <col min="12" max="12" width="9.5" style="200" customWidth="1"/>
    <col min="13" max="16384" width="9" style="200"/>
  </cols>
  <sheetData>
    <row r="1" spans="1:11" ht="18" customHeight="1">
      <c r="A1" s="172" t="s">
        <v>191</v>
      </c>
      <c r="B1" s="226"/>
      <c r="E1" s="169"/>
      <c r="J1" s="985">
        <f>表1!AE1</f>
        <v>0</v>
      </c>
      <c r="K1" s="986"/>
    </row>
    <row r="2" spans="1:11" ht="15.95" customHeight="1">
      <c r="E2" s="169"/>
      <c r="J2" s="987"/>
      <c r="K2" s="988"/>
    </row>
    <row r="3" spans="1:11" ht="15.95" customHeight="1">
      <c r="B3" s="207" t="s">
        <v>233</v>
      </c>
      <c r="C3" s="155" t="s">
        <v>252</v>
      </c>
      <c r="E3" s="169"/>
    </row>
    <row r="4" spans="1:11" ht="15.95" customHeight="1">
      <c r="C4" s="202" t="s">
        <v>253</v>
      </c>
      <c r="D4" s="203"/>
      <c r="E4" s="169"/>
    </row>
    <row r="5" spans="1:11" ht="15.95" customHeight="1">
      <c r="E5" s="169"/>
    </row>
    <row r="6" spans="1:11" ht="15.95" customHeight="1">
      <c r="E6" s="175" t="s">
        <v>133</v>
      </c>
    </row>
    <row r="7" spans="1:11" ht="15" customHeight="1">
      <c r="E7" s="220" t="s">
        <v>254</v>
      </c>
    </row>
    <row r="8" spans="1:11" ht="15" customHeight="1">
      <c r="E8" s="202" t="s">
        <v>255</v>
      </c>
    </row>
    <row r="9" spans="1:11" ht="13.5" customHeight="1">
      <c r="B9" s="207"/>
      <c r="C9" s="155"/>
      <c r="D9" s="207"/>
      <c r="E9" s="202"/>
      <c r="F9" s="155"/>
      <c r="G9" s="155"/>
      <c r="H9" s="155"/>
      <c r="I9" s="155"/>
    </row>
    <row r="10" spans="1:11" ht="15.95" customHeight="1">
      <c r="B10" s="207"/>
      <c r="C10" s="155"/>
      <c r="D10" s="207"/>
      <c r="E10" s="155"/>
      <c r="F10" s="155"/>
      <c r="G10" s="155"/>
      <c r="H10" s="155"/>
      <c r="I10" s="155"/>
    </row>
    <row r="11" spans="1:11" s="208" customFormat="1" ht="30.75" customHeight="1">
      <c r="B11" s="999" t="s">
        <v>492</v>
      </c>
      <c r="C11" s="1000"/>
      <c r="D11" s="1000"/>
      <c r="E11" s="1001"/>
      <c r="F11" s="1005" t="s">
        <v>65</v>
      </c>
      <c r="G11" s="1006"/>
      <c r="H11" s="1007" t="s">
        <v>256</v>
      </c>
      <c r="I11" s="1006"/>
      <c r="J11" s="1007" t="s">
        <v>109</v>
      </c>
      <c r="K11" s="1006"/>
    </row>
    <row r="12" spans="1:11" s="208" customFormat="1" ht="18" customHeight="1" thickBot="1">
      <c r="B12" s="1002"/>
      <c r="C12" s="1003"/>
      <c r="D12" s="1003"/>
      <c r="E12" s="1004"/>
      <c r="F12" s="1008" t="s">
        <v>221</v>
      </c>
      <c r="G12" s="1009"/>
      <c r="H12" s="1010" t="s">
        <v>176</v>
      </c>
      <c r="I12" s="1009"/>
      <c r="J12" s="1010" t="s">
        <v>217</v>
      </c>
      <c r="K12" s="1009"/>
    </row>
    <row r="13" spans="1:11" s="208" customFormat="1" ht="25.5" customHeight="1" thickTop="1">
      <c r="B13" s="209" t="s">
        <v>268</v>
      </c>
      <c r="C13" s="979" t="s">
        <v>541</v>
      </c>
      <c r="D13" s="979"/>
      <c r="E13" s="980"/>
      <c r="F13" s="464"/>
      <c r="G13" s="156" t="s">
        <v>95</v>
      </c>
      <c r="H13" s="461"/>
      <c r="I13" s="157" t="s">
        <v>95</v>
      </c>
      <c r="J13" s="455" t="str">
        <f t="shared" ref="J13:J29" si="0">IF(F13=0,"",H13/F13*100)</f>
        <v/>
      </c>
      <c r="K13" s="227" t="s">
        <v>172</v>
      </c>
    </row>
    <row r="14" spans="1:11" s="208" customFormat="1" ht="25.5" customHeight="1">
      <c r="B14" s="210" t="s">
        <v>270</v>
      </c>
      <c r="C14" s="983" t="s">
        <v>542</v>
      </c>
      <c r="D14" s="983"/>
      <c r="E14" s="984"/>
      <c r="F14" s="453"/>
      <c r="G14" s="160" t="s">
        <v>95</v>
      </c>
      <c r="H14" s="462"/>
      <c r="I14" s="161" t="s">
        <v>95</v>
      </c>
      <c r="J14" s="456" t="str">
        <f t="shared" si="0"/>
        <v/>
      </c>
      <c r="K14" s="227" t="s">
        <v>172</v>
      </c>
    </row>
    <row r="15" spans="1:11" s="208" customFormat="1" ht="39" customHeight="1">
      <c r="B15" s="971" t="s">
        <v>207</v>
      </c>
      <c r="C15" s="972"/>
      <c r="D15" s="162" t="s">
        <v>271</v>
      </c>
      <c r="E15" s="158" t="s">
        <v>238</v>
      </c>
      <c r="F15" s="453"/>
      <c r="G15" s="160" t="s">
        <v>95</v>
      </c>
      <c r="H15" s="462"/>
      <c r="I15" s="161" t="s">
        <v>95</v>
      </c>
      <c r="J15" s="456" t="str">
        <f t="shared" si="0"/>
        <v/>
      </c>
      <c r="K15" s="227" t="s">
        <v>172</v>
      </c>
    </row>
    <row r="16" spans="1:11" s="208" customFormat="1" ht="25.5" customHeight="1">
      <c r="B16" s="971"/>
      <c r="C16" s="972"/>
      <c r="D16" s="162" t="s">
        <v>272</v>
      </c>
      <c r="E16" s="158" t="s">
        <v>543</v>
      </c>
      <c r="F16" s="453"/>
      <c r="G16" s="160" t="s">
        <v>95</v>
      </c>
      <c r="H16" s="462"/>
      <c r="I16" s="161" t="s">
        <v>95</v>
      </c>
      <c r="J16" s="457" t="str">
        <f t="shared" si="0"/>
        <v/>
      </c>
      <c r="K16" s="227" t="s">
        <v>172</v>
      </c>
    </row>
    <row r="17" spans="2:11" s="208" customFormat="1" ht="40.5" customHeight="1">
      <c r="B17" s="971" t="s">
        <v>58</v>
      </c>
      <c r="C17" s="972"/>
      <c r="D17" s="211" t="s">
        <v>273</v>
      </c>
      <c r="E17" s="159" t="s">
        <v>239</v>
      </c>
      <c r="F17" s="453"/>
      <c r="G17" s="160" t="s">
        <v>95</v>
      </c>
      <c r="H17" s="462"/>
      <c r="I17" s="161" t="s">
        <v>95</v>
      </c>
      <c r="J17" s="456" t="str">
        <f t="shared" si="0"/>
        <v/>
      </c>
      <c r="K17" s="164" t="s">
        <v>172</v>
      </c>
    </row>
    <row r="18" spans="2:11" s="208" customFormat="1" ht="26.1" customHeight="1">
      <c r="B18" s="971"/>
      <c r="C18" s="972"/>
      <c r="D18" s="211" t="s">
        <v>274</v>
      </c>
      <c r="E18" s="159" t="s">
        <v>240</v>
      </c>
      <c r="F18" s="453"/>
      <c r="G18" s="163" t="s">
        <v>84</v>
      </c>
      <c r="H18" s="462"/>
      <c r="I18" s="164" t="s">
        <v>84</v>
      </c>
      <c r="J18" s="456" t="str">
        <f t="shared" si="0"/>
        <v/>
      </c>
      <c r="K18" s="164" t="s">
        <v>172</v>
      </c>
    </row>
    <row r="19" spans="2:11" s="208" customFormat="1" ht="25.5" customHeight="1">
      <c r="B19" s="971" t="s">
        <v>59</v>
      </c>
      <c r="C19" s="972"/>
      <c r="D19" s="211" t="s">
        <v>275</v>
      </c>
      <c r="E19" s="165" t="s">
        <v>241</v>
      </c>
      <c r="F19" s="453"/>
      <c r="G19" s="163" t="s">
        <v>84</v>
      </c>
      <c r="H19" s="462"/>
      <c r="I19" s="164" t="s">
        <v>84</v>
      </c>
      <c r="J19" s="456" t="str">
        <f t="shared" si="0"/>
        <v/>
      </c>
      <c r="K19" s="164" t="s">
        <v>172</v>
      </c>
    </row>
    <row r="20" spans="2:11" s="208" customFormat="1" ht="22.5" customHeight="1">
      <c r="B20" s="971"/>
      <c r="C20" s="972"/>
      <c r="D20" s="211" t="s">
        <v>276</v>
      </c>
      <c r="E20" s="165" t="s">
        <v>242</v>
      </c>
      <c r="F20" s="453"/>
      <c r="G20" s="163" t="s">
        <v>84</v>
      </c>
      <c r="H20" s="462"/>
      <c r="I20" s="164" t="s">
        <v>84</v>
      </c>
      <c r="J20" s="458" t="str">
        <f t="shared" si="0"/>
        <v/>
      </c>
      <c r="K20" s="164" t="s">
        <v>172</v>
      </c>
    </row>
    <row r="21" spans="2:11" s="208" customFormat="1" ht="25.5" customHeight="1">
      <c r="B21" s="971"/>
      <c r="C21" s="972"/>
      <c r="D21" s="211" t="s">
        <v>277</v>
      </c>
      <c r="E21" s="165" t="s">
        <v>243</v>
      </c>
      <c r="F21" s="453"/>
      <c r="G21" s="163" t="s">
        <v>84</v>
      </c>
      <c r="H21" s="462"/>
      <c r="I21" s="164" t="s">
        <v>84</v>
      </c>
      <c r="J21" s="458" t="str">
        <f t="shared" si="0"/>
        <v/>
      </c>
      <c r="K21" s="164" t="s">
        <v>172</v>
      </c>
    </row>
    <row r="22" spans="2:11" s="208" customFormat="1" ht="25.5" customHeight="1">
      <c r="B22" s="971"/>
      <c r="C22" s="972"/>
      <c r="D22" s="211" t="s">
        <v>278</v>
      </c>
      <c r="E22" s="165" t="s">
        <v>244</v>
      </c>
      <c r="F22" s="453"/>
      <c r="G22" s="163" t="s">
        <v>84</v>
      </c>
      <c r="H22" s="462"/>
      <c r="I22" s="164" t="s">
        <v>84</v>
      </c>
      <c r="J22" s="458" t="str">
        <f t="shared" si="0"/>
        <v/>
      </c>
      <c r="K22" s="164" t="s">
        <v>172</v>
      </c>
    </row>
    <row r="23" spans="2:11" ht="25.5" customHeight="1">
      <c r="B23" s="971"/>
      <c r="C23" s="972"/>
      <c r="D23" s="198" t="s">
        <v>279</v>
      </c>
      <c r="E23" s="199" t="s">
        <v>245</v>
      </c>
      <c r="F23" s="453"/>
      <c r="G23" s="163" t="s">
        <v>84</v>
      </c>
      <c r="H23" s="462"/>
      <c r="I23" s="164" t="s">
        <v>84</v>
      </c>
      <c r="J23" s="458" t="str">
        <f t="shared" si="0"/>
        <v/>
      </c>
      <c r="K23" s="164" t="s">
        <v>172</v>
      </c>
    </row>
    <row r="24" spans="2:11" ht="22.5" customHeight="1">
      <c r="B24" s="971"/>
      <c r="C24" s="972"/>
      <c r="D24" s="198" t="s">
        <v>280</v>
      </c>
      <c r="E24" s="199" t="s">
        <v>544</v>
      </c>
      <c r="F24" s="453"/>
      <c r="G24" s="163" t="s">
        <v>84</v>
      </c>
      <c r="H24" s="462"/>
      <c r="I24" s="164" t="s">
        <v>84</v>
      </c>
      <c r="J24" s="458" t="str">
        <f t="shared" si="0"/>
        <v/>
      </c>
      <c r="K24" s="164" t="s">
        <v>172</v>
      </c>
    </row>
    <row r="25" spans="2:11" ht="22.5" customHeight="1">
      <c r="B25" s="971" t="s">
        <v>63</v>
      </c>
      <c r="C25" s="972"/>
      <c r="D25" s="211" t="s">
        <v>281</v>
      </c>
      <c r="E25" s="165" t="s">
        <v>246</v>
      </c>
      <c r="F25" s="453"/>
      <c r="G25" s="163" t="s">
        <v>84</v>
      </c>
      <c r="H25" s="462"/>
      <c r="I25" s="164" t="s">
        <v>84</v>
      </c>
      <c r="J25" s="458" t="str">
        <f t="shared" si="0"/>
        <v/>
      </c>
      <c r="K25" s="164" t="s">
        <v>172</v>
      </c>
    </row>
    <row r="26" spans="2:11" ht="22.5" customHeight="1">
      <c r="B26" s="971"/>
      <c r="C26" s="972"/>
      <c r="D26" s="198" t="s">
        <v>282</v>
      </c>
      <c r="E26" s="199" t="s">
        <v>545</v>
      </c>
      <c r="F26" s="453"/>
      <c r="G26" s="163" t="s">
        <v>84</v>
      </c>
      <c r="H26" s="462"/>
      <c r="I26" s="164" t="s">
        <v>84</v>
      </c>
      <c r="J26" s="458" t="str">
        <f t="shared" si="0"/>
        <v/>
      </c>
      <c r="K26" s="164" t="s">
        <v>172</v>
      </c>
    </row>
    <row r="27" spans="2:11" ht="22.5" customHeight="1">
      <c r="B27" s="971"/>
      <c r="C27" s="972"/>
      <c r="D27" s="211" t="s">
        <v>283</v>
      </c>
      <c r="E27" s="165" t="s">
        <v>247</v>
      </c>
      <c r="F27" s="453"/>
      <c r="G27" s="163" t="s">
        <v>84</v>
      </c>
      <c r="H27" s="462"/>
      <c r="I27" s="164" t="s">
        <v>84</v>
      </c>
      <c r="J27" s="458" t="str">
        <f t="shared" si="0"/>
        <v/>
      </c>
      <c r="K27" s="164" t="s">
        <v>172</v>
      </c>
    </row>
    <row r="28" spans="2:11" ht="22.5" customHeight="1">
      <c r="B28" s="971"/>
      <c r="C28" s="972"/>
      <c r="D28" s="198" t="s">
        <v>284</v>
      </c>
      <c r="E28" s="199" t="s">
        <v>248</v>
      </c>
      <c r="F28" s="453"/>
      <c r="G28" s="163" t="s">
        <v>84</v>
      </c>
      <c r="H28" s="462"/>
      <c r="I28" s="164" t="s">
        <v>84</v>
      </c>
      <c r="J28" s="458" t="str">
        <f t="shared" si="0"/>
        <v/>
      </c>
      <c r="K28" s="164" t="s">
        <v>172</v>
      </c>
    </row>
    <row r="29" spans="2:11" ht="25.5" customHeight="1">
      <c r="B29" s="971" t="s">
        <v>249</v>
      </c>
      <c r="C29" s="972"/>
      <c r="D29" s="198" t="s">
        <v>285</v>
      </c>
      <c r="E29" s="199" t="s">
        <v>452</v>
      </c>
      <c r="F29" s="453"/>
      <c r="G29" s="163" t="s">
        <v>84</v>
      </c>
      <c r="H29" s="462"/>
      <c r="I29" s="164" t="s">
        <v>84</v>
      </c>
      <c r="J29" s="458" t="str">
        <f t="shared" si="0"/>
        <v/>
      </c>
      <c r="K29" s="164" t="s">
        <v>172</v>
      </c>
    </row>
    <row r="30" spans="2:11" ht="22.5" customHeight="1">
      <c r="B30" s="975"/>
      <c r="C30" s="976"/>
      <c r="D30" s="212" t="s">
        <v>286</v>
      </c>
      <c r="E30" s="213" t="s">
        <v>64</v>
      </c>
      <c r="F30" s="465"/>
      <c r="G30" s="166" t="s">
        <v>84</v>
      </c>
      <c r="H30" s="463"/>
      <c r="I30" s="166" t="s">
        <v>84</v>
      </c>
      <c r="J30" s="459" t="str">
        <f>IF(F30=0,"",H30/F30*100)</f>
        <v/>
      </c>
      <c r="K30" s="214" t="s">
        <v>172</v>
      </c>
    </row>
    <row r="31" spans="2:11" ht="25.5" customHeight="1">
      <c r="B31" s="969"/>
      <c r="C31" s="970"/>
      <c r="D31" s="215"/>
      <c r="E31" s="167" t="s">
        <v>108</v>
      </c>
      <c r="F31" s="466" t="str">
        <f>IF(COUNT(F13:F30)=0," ",SUM(F13:F30))</f>
        <v xml:space="preserve"> </v>
      </c>
      <c r="G31" s="168" t="s">
        <v>84</v>
      </c>
      <c r="H31" s="467" t="str">
        <f>IF(COUNT(H13:H30)=0," ",SUM(H13:H30))</f>
        <v xml:space="preserve"> </v>
      </c>
      <c r="I31" s="168" t="s">
        <v>84</v>
      </c>
      <c r="J31" s="460" t="str">
        <f>IF(COUNT(H13:H31)=0,"",H31/F31*100)</f>
        <v/>
      </c>
      <c r="K31" s="228" t="s">
        <v>172</v>
      </c>
    </row>
    <row r="32" spans="2:11" ht="4.5" customHeight="1">
      <c r="E32" s="217"/>
      <c r="F32" s="422"/>
      <c r="G32" s="218"/>
      <c r="H32" s="422"/>
      <c r="I32" s="218"/>
      <c r="J32" s="422"/>
      <c r="K32" s="219"/>
    </row>
    <row r="33" spans="2:5" s="169" customFormat="1" ht="15" customHeight="1">
      <c r="B33" s="217"/>
      <c r="C33" s="220" t="s">
        <v>250</v>
      </c>
      <c r="D33" s="221"/>
      <c r="E33" s="222"/>
    </row>
    <row r="34" spans="2:5" s="169" customFormat="1" ht="15" customHeight="1">
      <c r="B34" s="217"/>
      <c r="C34" s="202" t="s">
        <v>372</v>
      </c>
      <c r="D34" s="221"/>
      <c r="E34" s="222"/>
    </row>
    <row r="35" spans="2:5" s="171" customFormat="1" ht="15" customHeight="1">
      <c r="B35" s="229"/>
      <c r="C35" s="230" t="s">
        <v>251</v>
      </c>
      <c r="D35" s="223"/>
      <c r="E35" s="170"/>
    </row>
    <row r="36" spans="2:5">
      <c r="C36" s="202" t="s">
        <v>449</v>
      </c>
    </row>
  </sheetData>
  <mergeCells count="17">
    <mergeCell ref="J1:K2"/>
    <mergeCell ref="B11:E12"/>
    <mergeCell ref="F11:G11"/>
    <mergeCell ref="H11:I11"/>
    <mergeCell ref="J11:K11"/>
    <mergeCell ref="F12:G12"/>
    <mergeCell ref="H12:I12"/>
    <mergeCell ref="J12:K12"/>
    <mergeCell ref="B29:C29"/>
    <mergeCell ref="B30:C30"/>
    <mergeCell ref="B31:C31"/>
    <mergeCell ref="C13:E13"/>
    <mergeCell ref="C14:E14"/>
    <mergeCell ref="B15:C16"/>
    <mergeCell ref="B17:C18"/>
    <mergeCell ref="B19:C24"/>
    <mergeCell ref="B25:C28"/>
  </mergeCells>
  <phoneticPr fontId="2"/>
  <pageMargins left="0.70866141732283472" right="0.19685039370078741" top="0.39370078740157483" bottom="0.51181102362204722" header="0.31496062992125984" footer="0.27559055118110237"/>
  <pageSetup paperSize="9" scale="97" orientation="portrait" r:id="rId1"/>
  <headerFooter scaleWithDoc="0" alignWithMargins="0">
    <oddFooter>&amp;L&amp;9 2026.03.31新B&amp;C-11-</oddFooter>
    <firstFooter>&amp;L&amp;9 2013.10&amp;C-11-</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87ED-C401-4CD4-93EB-4C41F1EF5251}">
  <sheetPr>
    <pageSetUpPr fitToPage="1"/>
  </sheetPr>
  <dimension ref="A1:T42"/>
  <sheetViews>
    <sheetView zoomScaleNormal="100" workbookViewId="0">
      <selection activeCell="F13" sqref="F13"/>
    </sheetView>
  </sheetViews>
  <sheetFormatPr defaultRowHeight="13.5"/>
  <cols>
    <col min="1" max="1" width="0.875" style="200" customWidth="1"/>
    <col min="2" max="2" width="2.75" style="200" customWidth="1"/>
    <col min="3" max="3" width="5.125" style="200" customWidth="1"/>
    <col min="4" max="4" width="2.875" style="201" customWidth="1"/>
    <col min="5" max="5" width="32.625" style="200" customWidth="1"/>
    <col min="6" max="6" width="12.75" style="200" customWidth="1"/>
    <col min="7" max="7" width="2.25" style="200" customWidth="1"/>
    <col min="8" max="8" width="8.625" style="200" customWidth="1"/>
    <col min="9" max="9" width="2.25" style="200" customWidth="1"/>
    <col min="10" max="10" width="8.625" style="200" customWidth="1"/>
    <col min="11" max="11" width="2.25" style="200" customWidth="1"/>
    <col min="12" max="12" width="8.625" style="200" customWidth="1"/>
    <col min="13" max="13" width="2.25" style="200" customWidth="1"/>
    <col min="14" max="14" width="8.625" style="200" customWidth="1"/>
    <col min="15" max="15" width="2.375" style="200" customWidth="1"/>
    <col min="16" max="16" width="9.25" style="200" customWidth="1"/>
    <col min="17" max="16384" width="9" style="200"/>
  </cols>
  <sheetData>
    <row r="1" spans="1:20" ht="18" customHeight="1">
      <c r="A1" s="172" t="s">
        <v>192</v>
      </c>
      <c r="B1" s="155"/>
      <c r="C1" s="155"/>
      <c r="D1" s="207"/>
      <c r="E1" s="169"/>
      <c r="F1" s="155"/>
      <c r="G1" s="155"/>
      <c r="H1" s="155"/>
      <c r="I1" s="155"/>
      <c r="J1" s="155"/>
      <c r="K1" s="155"/>
      <c r="L1" s="1050">
        <f>表1!AE1</f>
        <v>0</v>
      </c>
      <c r="M1" s="1051"/>
      <c r="N1" s="1051"/>
      <c r="O1" s="1052"/>
    </row>
    <row r="2" spans="1:20" ht="13.5" customHeight="1">
      <c r="B2" s="155"/>
      <c r="C2" s="155"/>
      <c r="D2" s="207"/>
      <c r="E2" s="169"/>
      <c r="F2" s="155"/>
      <c r="G2" s="155"/>
      <c r="H2" s="155"/>
      <c r="I2" s="155"/>
      <c r="J2" s="155"/>
      <c r="K2" s="155"/>
      <c r="L2" s="1053"/>
      <c r="M2" s="1054"/>
      <c r="N2" s="1054"/>
      <c r="O2" s="1055"/>
    </row>
    <row r="3" spans="1:20" ht="15.95" customHeight="1">
      <c r="A3" s="231"/>
      <c r="B3" s="449" t="s">
        <v>233</v>
      </c>
      <c r="C3" s="155" t="s">
        <v>511</v>
      </c>
      <c r="D3" s="450"/>
      <c r="E3" s="450"/>
      <c r="F3" s="450"/>
      <c r="G3" s="450"/>
      <c r="H3" s="450"/>
      <c r="I3" s="450"/>
      <c r="J3" s="450"/>
      <c r="K3" s="450"/>
      <c r="L3" s="450"/>
      <c r="M3" s="450"/>
      <c r="N3" s="450"/>
      <c r="O3" s="450"/>
    </row>
    <row r="4" spans="1:20" ht="15.95" customHeight="1">
      <c r="A4" s="231"/>
      <c r="B4" s="451"/>
      <c r="C4" s="155" t="s">
        <v>387</v>
      </c>
      <c r="D4" s="451"/>
      <c r="E4" s="451"/>
      <c r="F4" s="451"/>
      <c r="G4" s="451"/>
      <c r="H4" s="451"/>
      <c r="I4" s="451"/>
      <c r="J4" s="451"/>
      <c r="K4" s="451"/>
      <c r="L4" s="451"/>
      <c r="M4" s="451"/>
      <c r="N4" s="451"/>
      <c r="O4" s="451"/>
    </row>
    <row r="5" spans="1:20" ht="9" customHeight="1">
      <c r="B5" s="173"/>
      <c r="C5" s="173"/>
      <c r="D5" s="203"/>
      <c r="E5" s="155"/>
      <c r="F5" s="155"/>
      <c r="G5" s="155"/>
      <c r="H5" s="155"/>
      <c r="I5" s="155"/>
      <c r="J5" s="155"/>
      <c r="K5" s="155"/>
      <c r="L5" s="155"/>
      <c r="M5" s="155"/>
      <c r="N5" s="155"/>
      <c r="O5" s="155"/>
    </row>
    <row r="6" spans="1:20" ht="15.95" customHeight="1">
      <c r="A6" s="174"/>
      <c r="B6" s="155"/>
      <c r="C6" s="155"/>
      <c r="D6" s="175" t="s">
        <v>133</v>
      </c>
      <c r="E6" s="175"/>
      <c r="F6" s="155"/>
      <c r="G6" s="155"/>
      <c r="H6" s="155"/>
      <c r="I6" s="155"/>
      <c r="J6" s="155"/>
      <c r="K6" s="155"/>
      <c r="L6" s="155"/>
      <c r="M6" s="155"/>
      <c r="N6" s="155"/>
      <c r="O6" s="155"/>
    </row>
    <row r="7" spans="1:20" s="177" customFormat="1" ht="19.5" customHeight="1">
      <c r="A7" s="176"/>
      <c r="D7" s="173" t="s">
        <v>388</v>
      </c>
      <c r="E7" s="339"/>
    </row>
    <row r="8" spans="1:20" s="177" customFormat="1" ht="19.5" customHeight="1">
      <c r="A8" s="176"/>
      <c r="D8" s="173" t="s">
        <v>389</v>
      </c>
      <c r="E8" s="340"/>
    </row>
    <row r="9" spans="1:20" s="177" customFormat="1" ht="19.5" customHeight="1">
      <c r="A9" s="176"/>
      <c r="D9" s="341" t="s">
        <v>390</v>
      </c>
      <c r="E9" s="342"/>
    </row>
    <row r="10" spans="1:20" ht="8.25" customHeight="1">
      <c r="B10" s="155"/>
      <c r="C10" s="155"/>
      <c r="D10" s="207"/>
      <c r="E10" s="155"/>
      <c r="F10" s="155"/>
      <c r="G10" s="155"/>
      <c r="H10" s="155"/>
      <c r="I10" s="155"/>
      <c r="J10" s="155"/>
      <c r="K10" s="155"/>
      <c r="L10" s="155"/>
      <c r="M10" s="155"/>
      <c r="N10" s="155"/>
      <c r="O10" s="155"/>
    </row>
    <row r="11" spans="1:20" s="208" customFormat="1" ht="66" customHeight="1">
      <c r="B11" s="1056" t="s">
        <v>257</v>
      </c>
      <c r="C11" s="1057"/>
      <c r="D11" s="1057"/>
      <c r="E11" s="1057"/>
      <c r="F11" s="1060" t="s">
        <v>287</v>
      </c>
      <c r="G11" s="1061"/>
      <c r="H11" s="1062" t="s">
        <v>494</v>
      </c>
      <c r="I11" s="1062"/>
      <c r="J11" s="1062" t="s">
        <v>495</v>
      </c>
      <c r="K11" s="1062"/>
      <c r="L11" s="1062" t="s">
        <v>496</v>
      </c>
      <c r="M11" s="1062"/>
      <c r="N11" s="1063" t="s">
        <v>498</v>
      </c>
      <c r="O11" s="1063"/>
    </row>
    <row r="12" spans="1:20" s="208" customFormat="1" ht="18" customHeight="1" thickBot="1">
      <c r="B12" s="1058"/>
      <c r="C12" s="1059"/>
      <c r="D12" s="1059"/>
      <c r="E12" s="1059"/>
      <c r="F12" s="997" t="s">
        <v>221</v>
      </c>
      <c r="G12" s="998"/>
      <c r="H12" s="998" t="s">
        <v>176</v>
      </c>
      <c r="I12" s="998"/>
      <c r="J12" s="998" t="s">
        <v>237</v>
      </c>
      <c r="K12" s="998"/>
      <c r="L12" s="998" t="s">
        <v>23</v>
      </c>
      <c r="M12" s="998"/>
      <c r="N12" s="998" t="s">
        <v>258</v>
      </c>
      <c r="O12" s="998"/>
    </row>
    <row r="13" spans="1:20" s="208" customFormat="1" ht="36.75" customHeight="1" thickTop="1">
      <c r="B13" s="232" t="s">
        <v>268</v>
      </c>
      <c r="C13" s="1047" t="s">
        <v>456</v>
      </c>
      <c r="D13" s="1048"/>
      <c r="E13" s="1049"/>
      <c r="F13" s="453"/>
      <c r="G13" s="157" t="s">
        <v>95</v>
      </c>
      <c r="H13" s="1015"/>
      <c r="I13" s="1016"/>
      <c r="J13" s="1015"/>
      <c r="K13" s="1016"/>
      <c r="L13" s="1015"/>
      <c r="M13" s="1016"/>
      <c r="N13" s="1015"/>
      <c r="O13" s="1016"/>
    </row>
    <row r="14" spans="1:20" s="208" customFormat="1" ht="27" customHeight="1">
      <c r="B14" s="233" t="s">
        <v>270</v>
      </c>
      <c r="C14" s="1044" t="s">
        <v>546</v>
      </c>
      <c r="D14" s="1045"/>
      <c r="E14" s="1046"/>
      <c r="F14" s="453"/>
      <c r="G14" s="161" t="s">
        <v>95</v>
      </c>
      <c r="H14" s="1015"/>
      <c r="I14" s="1016"/>
      <c r="J14" s="1015"/>
      <c r="K14" s="1016"/>
      <c r="L14" s="1015"/>
      <c r="M14" s="1016"/>
      <c r="N14" s="1015"/>
      <c r="O14" s="1016"/>
    </row>
    <row r="15" spans="1:20" s="208" customFormat="1" ht="36" customHeight="1">
      <c r="B15" s="1033" t="s">
        <v>207</v>
      </c>
      <c r="C15" s="1042"/>
      <c r="D15" s="234" t="s">
        <v>271</v>
      </c>
      <c r="E15" s="235" t="s">
        <v>288</v>
      </c>
      <c r="F15" s="453"/>
      <c r="G15" s="236" t="s">
        <v>95</v>
      </c>
      <c r="H15" s="1015"/>
      <c r="I15" s="1016"/>
      <c r="J15" s="1015"/>
      <c r="K15" s="1016"/>
      <c r="L15" s="1015"/>
      <c r="M15" s="1016"/>
      <c r="N15" s="1015"/>
      <c r="O15" s="1016"/>
    </row>
    <row r="16" spans="1:20" s="208" customFormat="1" ht="27" customHeight="1">
      <c r="B16" s="1037"/>
      <c r="C16" s="1043"/>
      <c r="D16" s="211" t="s">
        <v>272</v>
      </c>
      <c r="E16" s="179" t="s">
        <v>455</v>
      </c>
      <c r="F16" s="453"/>
      <c r="G16" s="164" t="s">
        <v>84</v>
      </c>
      <c r="H16" s="1015"/>
      <c r="I16" s="1016"/>
      <c r="J16" s="1015"/>
      <c r="K16" s="1016"/>
      <c r="L16" s="1015"/>
      <c r="M16" s="1016"/>
      <c r="N16" s="1015"/>
      <c r="O16" s="1016"/>
      <c r="T16" s="408"/>
    </row>
    <row r="17" spans="2:15" s="208" customFormat="1" ht="36" customHeight="1">
      <c r="B17" s="1033" t="s">
        <v>58</v>
      </c>
      <c r="C17" s="1042"/>
      <c r="D17" s="211" t="s">
        <v>273</v>
      </c>
      <c r="E17" s="179" t="s">
        <v>259</v>
      </c>
      <c r="F17" s="453"/>
      <c r="G17" s="164" t="s">
        <v>84</v>
      </c>
      <c r="H17" s="1015"/>
      <c r="I17" s="1016"/>
      <c r="J17" s="1015"/>
      <c r="K17" s="1016"/>
      <c r="L17" s="1015"/>
      <c r="M17" s="1016"/>
      <c r="N17" s="1015"/>
      <c r="O17" s="1016"/>
    </row>
    <row r="18" spans="2:15" s="208" customFormat="1" ht="27" customHeight="1">
      <c r="B18" s="1037"/>
      <c r="C18" s="1043"/>
      <c r="D18" s="211" t="s">
        <v>274</v>
      </c>
      <c r="E18" s="179" t="s">
        <v>289</v>
      </c>
      <c r="F18" s="453"/>
      <c r="G18" s="227" t="s">
        <v>84</v>
      </c>
      <c r="H18" s="1015"/>
      <c r="I18" s="1016"/>
      <c r="J18" s="1015"/>
      <c r="K18" s="1016"/>
      <c r="L18" s="1015"/>
      <c r="M18" s="1016"/>
      <c r="N18" s="1015"/>
      <c r="O18" s="1016"/>
    </row>
    <row r="19" spans="2:15" s="208" customFormat="1" ht="27" customHeight="1">
      <c r="B19" s="1033" t="s">
        <v>59</v>
      </c>
      <c r="C19" s="1034"/>
      <c r="D19" s="211" t="s">
        <v>275</v>
      </c>
      <c r="E19" s="237" t="s">
        <v>60</v>
      </c>
      <c r="F19" s="453"/>
      <c r="G19" s="164" t="s">
        <v>84</v>
      </c>
      <c r="H19" s="1015"/>
      <c r="I19" s="1016"/>
      <c r="J19" s="1015"/>
      <c r="K19" s="1016"/>
      <c r="L19" s="1015"/>
      <c r="M19" s="1016"/>
      <c r="N19" s="1015"/>
      <c r="O19" s="1016"/>
    </row>
    <row r="20" spans="2:15" s="208" customFormat="1" ht="25.5" customHeight="1">
      <c r="B20" s="1035"/>
      <c r="C20" s="1036"/>
      <c r="D20" s="211" t="s">
        <v>276</v>
      </c>
      <c r="E20" s="237" t="s">
        <v>61</v>
      </c>
      <c r="F20" s="453"/>
      <c r="G20" s="164" t="s">
        <v>84</v>
      </c>
      <c r="H20" s="1015"/>
      <c r="I20" s="1016"/>
      <c r="J20" s="1015"/>
      <c r="K20" s="1016"/>
      <c r="L20" s="1015"/>
      <c r="M20" s="1016"/>
      <c r="N20" s="1015"/>
      <c r="O20" s="1016"/>
    </row>
    <row r="21" spans="2:15" s="208" customFormat="1" ht="27" customHeight="1">
      <c r="B21" s="1035"/>
      <c r="C21" s="1036"/>
      <c r="D21" s="211" t="s">
        <v>277</v>
      </c>
      <c r="E21" s="237" t="s">
        <v>62</v>
      </c>
      <c r="F21" s="453"/>
      <c r="G21" s="164" t="s">
        <v>84</v>
      </c>
      <c r="H21" s="1015"/>
      <c r="I21" s="1016"/>
      <c r="J21" s="1015"/>
      <c r="K21" s="1016"/>
      <c r="L21" s="1015"/>
      <c r="M21" s="1016"/>
      <c r="N21" s="1015"/>
      <c r="O21" s="1016"/>
    </row>
    <row r="22" spans="2:15" ht="27" customHeight="1" thickBot="1">
      <c r="B22" s="1035"/>
      <c r="C22" s="1036"/>
      <c r="D22" s="211" t="s">
        <v>278</v>
      </c>
      <c r="E22" s="237" t="s">
        <v>111</v>
      </c>
      <c r="F22" s="453"/>
      <c r="G22" s="164" t="s">
        <v>84</v>
      </c>
      <c r="H22" s="1015"/>
      <c r="I22" s="1016"/>
      <c r="J22" s="1015"/>
      <c r="K22" s="1016"/>
      <c r="L22" s="1015"/>
      <c r="M22" s="1016"/>
      <c r="N22" s="1015"/>
      <c r="O22" s="1016"/>
    </row>
    <row r="23" spans="2:15" ht="27" customHeight="1">
      <c r="B23" s="1035"/>
      <c r="C23" s="1036"/>
      <c r="D23" s="198" t="s">
        <v>279</v>
      </c>
      <c r="E23" s="197" t="s">
        <v>208</v>
      </c>
      <c r="F23" s="453"/>
      <c r="G23" s="164" t="s">
        <v>84</v>
      </c>
      <c r="H23" s="1015"/>
      <c r="I23" s="1016"/>
      <c r="J23" s="1015"/>
      <c r="K23" s="1016"/>
      <c r="L23" s="1015"/>
      <c r="M23" s="1016"/>
      <c r="N23" s="1029"/>
      <c r="O23" s="1030"/>
    </row>
    <row r="24" spans="2:15" ht="25.5" customHeight="1" thickBot="1">
      <c r="B24" s="1037"/>
      <c r="C24" s="1038"/>
      <c r="D24" s="198" t="s">
        <v>280</v>
      </c>
      <c r="E24" s="197" t="s">
        <v>454</v>
      </c>
      <c r="F24" s="453"/>
      <c r="G24" s="164" t="s">
        <v>84</v>
      </c>
      <c r="H24" s="1015"/>
      <c r="I24" s="1016"/>
      <c r="J24" s="1015"/>
      <c r="K24" s="1016"/>
      <c r="L24" s="1015"/>
      <c r="M24" s="1016"/>
      <c r="N24" s="1031"/>
      <c r="O24" s="1032"/>
    </row>
    <row r="25" spans="2:15" ht="25.5" customHeight="1" thickBot="1">
      <c r="B25" s="1033" t="s">
        <v>63</v>
      </c>
      <c r="C25" s="1034"/>
      <c r="D25" s="211" t="s">
        <v>281</v>
      </c>
      <c r="E25" s="237" t="s">
        <v>66</v>
      </c>
      <c r="F25" s="453"/>
      <c r="G25" s="163" t="s">
        <v>84</v>
      </c>
      <c r="H25" s="1029"/>
      <c r="I25" s="1030"/>
      <c r="J25" s="1039"/>
      <c r="K25" s="1016"/>
      <c r="L25" s="1015"/>
      <c r="M25" s="1016"/>
      <c r="N25" s="1015"/>
      <c r="O25" s="1016"/>
    </row>
    <row r="26" spans="2:15" ht="25.5" customHeight="1" thickBot="1">
      <c r="B26" s="1035"/>
      <c r="C26" s="1036"/>
      <c r="D26" s="198" t="s">
        <v>282</v>
      </c>
      <c r="E26" s="197" t="s">
        <v>453</v>
      </c>
      <c r="F26" s="453"/>
      <c r="G26" s="163" t="s">
        <v>84</v>
      </c>
      <c r="H26" s="1025"/>
      <c r="I26" s="1026"/>
      <c r="J26" s="1039"/>
      <c r="K26" s="1016"/>
      <c r="L26" s="1015"/>
      <c r="M26" s="1016"/>
      <c r="N26" s="1040"/>
      <c r="O26" s="1041"/>
    </row>
    <row r="27" spans="2:15" ht="25.5" customHeight="1" thickBot="1">
      <c r="B27" s="1035"/>
      <c r="C27" s="1036"/>
      <c r="D27" s="211" t="s">
        <v>283</v>
      </c>
      <c r="E27" s="237" t="s">
        <v>67</v>
      </c>
      <c r="F27" s="453"/>
      <c r="G27" s="163" t="s">
        <v>84</v>
      </c>
      <c r="H27" s="1025"/>
      <c r="I27" s="1026"/>
      <c r="J27" s="1039"/>
      <c r="K27" s="1016"/>
      <c r="L27" s="1015"/>
      <c r="M27" s="1016"/>
      <c r="N27" s="1015"/>
      <c r="O27" s="1016"/>
    </row>
    <row r="28" spans="2:15" ht="25.5" customHeight="1" thickBot="1">
      <c r="B28" s="1037"/>
      <c r="C28" s="1038"/>
      <c r="D28" s="198" t="s">
        <v>284</v>
      </c>
      <c r="E28" s="197" t="s">
        <v>209</v>
      </c>
      <c r="F28" s="453"/>
      <c r="G28" s="163" t="s">
        <v>84</v>
      </c>
      <c r="H28" s="1025"/>
      <c r="I28" s="1026"/>
      <c r="J28" s="1027"/>
      <c r="K28" s="1028"/>
      <c r="L28" s="1015"/>
      <c r="M28" s="1016"/>
      <c r="N28" s="1029"/>
      <c r="O28" s="1030"/>
    </row>
    <row r="29" spans="2:15" ht="27" customHeight="1" thickBot="1">
      <c r="B29" s="1017" t="s">
        <v>249</v>
      </c>
      <c r="C29" s="1018"/>
      <c r="D29" s="198" t="s">
        <v>285</v>
      </c>
      <c r="E29" s="197" t="s">
        <v>451</v>
      </c>
      <c r="F29" s="453"/>
      <c r="G29" s="163" t="s">
        <v>84</v>
      </c>
      <c r="H29" s="1019"/>
      <c r="I29" s="1020"/>
      <c r="J29" s="1021"/>
      <c r="K29" s="1022"/>
      <c r="L29" s="1021"/>
      <c r="M29" s="1022"/>
      <c r="N29" s="1023"/>
      <c r="O29" s="1024"/>
    </row>
    <row r="30" spans="2:15" ht="25.5" customHeight="1">
      <c r="B30" s="1013"/>
      <c r="C30" s="1014"/>
      <c r="D30" s="238" t="s">
        <v>286</v>
      </c>
      <c r="E30" s="239" t="s">
        <v>64</v>
      </c>
      <c r="F30" s="453"/>
      <c r="G30" s="164" t="s">
        <v>84</v>
      </c>
      <c r="H30" s="1015"/>
      <c r="I30" s="1016"/>
      <c r="J30" s="1015"/>
      <c r="K30" s="1016"/>
      <c r="L30" s="1015"/>
      <c r="M30" s="1016"/>
      <c r="N30" s="1015"/>
      <c r="O30" s="1016"/>
    </row>
    <row r="31" spans="2:15" ht="27" customHeight="1">
      <c r="B31" s="240"/>
      <c r="C31" s="241"/>
      <c r="D31" s="242"/>
      <c r="E31" s="180" t="s">
        <v>108</v>
      </c>
      <c r="F31" s="454" t="str">
        <f>IF(COUNT(F13:F30)=0," ",SUM(F13:F30))</f>
        <v xml:space="preserve"> </v>
      </c>
      <c r="G31" s="243" t="s">
        <v>84</v>
      </c>
      <c r="H31" s="1011"/>
      <c r="I31" s="1012"/>
      <c r="J31" s="1011"/>
      <c r="K31" s="1012"/>
      <c r="L31" s="1011"/>
      <c r="M31" s="1012"/>
      <c r="N31" s="1011"/>
      <c r="O31" s="1012"/>
    </row>
    <row r="32" spans="2:15" ht="9" customHeight="1">
      <c r="D32" s="207"/>
      <c r="E32" s="217"/>
      <c r="F32" s="422"/>
      <c r="G32" s="244"/>
      <c r="H32" s="422"/>
      <c r="I32" s="245"/>
      <c r="J32" s="422"/>
      <c r="K32" s="245"/>
      <c r="L32" s="422"/>
      <c r="M32" s="219"/>
      <c r="N32" s="422"/>
      <c r="O32" s="219"/>
    </row>
    <row r="33" spans="2:5" s="169" customFormat="1" ht="13.5" customHeight="1">
      <c r="B33" s="178" t="s">
        <v>457</v>
      </c>
      <c r="C33" s="178" t="s">
        <v>458</v>
      </c>
      <c r="D33" s="246"/>
      <c r="E33" s="181"/>
    </row>
    <row r="34" spans="2:5" s="171" customFormat="1" ht="13.5" customHeight="1">
      <c r="C34" s="170" t="s">
        <v>459</v>
      </c>
      <c r="D34" s="247"/>
      <c r="E34" s="182"/>
    </row>
    <row r="35" spans="2:5" s="171" customFormat="1" ht="13.5" customHeight="1">
      <c r="B35" s="170"/>
      <c r="C35" s="170" t="s">
        <v>460</v>
      </c>
      <c r="D35" s="247"/>
      <c r="E35" s="182"/>
    </row>
    <row r="36" spans="2:5" ht="13.5" customHeight="1">
      <c r="B36" s="178" t="s">
        <v>461</v>
      </c>
      <c r="C36" s="178" t="s">
        <v>462</v>
      </c>
      <c r="D36" s="248"/>
      <c r="E36" s="183"/>
    </row>
    <row r="37" spans="2:5" s="250" customFormat="1" ht="13.5" customHeight="1">
      <c r="B37" s="170"/>
      <c r="C37" s="170" t="s">
        <v>463</v>
      </c>
      <c r="D37" s="249"/>
      <c r="E37" s="184"/>
    </row>
    <row r="38" spans="2:5" ht="13.5" customHeight="1">
      <c r="B38" s="178" t="s">
        <v>464</v>
      </c>
      <c r="C38" s="178" t="s">
        <v>465</v>
      </c>
      <c r="D38" s="248"/>
      <c r="E38" s="183"/>
    </row>
    <row r="39" spans="2:5" s="250" customFormat="1" ht="13.5" customHeight="1">
      <c r="B39" s="170"/>
      <c r="C39" s="170" t="s">
        <v>466</v>
      </c>
      <c r="D39" s="249"/>
      <c r="E39" s="184"/>
    </row>
    <row r="40" spans="2:5" ht="13.5" customHeight="1">
      <c r="B40" s="178" t="s">
        <v>467</v>
      </c>
      <c r="C40" s="178" t="s">
        <v>468</v>
      </c>
      <c r="D40" s="248"/>
      <c r="E40" s="183"/>
    </row>
    <row r="41" spans="2:5" ht="13.5" customHeight="1">
      <c r="B41" s="178" t="s">
        <v>469</v>
      </c>
      <c r="C41" s="178" t="s">
        <v>450</v>
      </c>
      <c r="D41" s="248"/>
      <c r="E41" s="183"/>
    </row>
    <row r="42" spans="2:5">
      <c r="B42" s="343" t="s">
        <v>391</v>
      </c>
      <c r="C42" s="343" t="s">
        <v>392</v>
      </c>
    </row>
  </sheetData>
  <mergeCells count="96">
    <mergeCell ref="L1:O2"/>
    <mergeCell ref="B11:E12"/>
    <mergeCell ref="F11:G11"/>
    <mergeCell ref="H11:I11"/>
    <mergeCell ref="J11:K11"/>
    <mergeCell ref="L11:M11"/>
    <mergeCell ref="N11:O11"/>
    <mergeCell ref="F12:G12"/>
    <mergeCell ref="H12:I12"/>
    <mergeCell ref="J12:K12"/>
    <mergeCell ref="L12:M12"/>
    <mergeCell ref="N12:O12"/>
    <mergeCell ref="C13:E13"/>
    <mergeCell ref="H13:I13"/>
    <mergeCell ref="J13:K13"/>
    <mergeCell ref="L13:M13"/>
    <mergeCell ref="N13:O13"/>
    <mergeCell ref="C14:E14"/>
    <mergeCell ref="H14:I14"/>
    <mergeCell ref="J14:K14"/>
    <mergeCell ref="L14:M14"/>
    <mergeCell ref="N14:O14"/>
    <mergeCell ref="B15:C16"/>
    <mergeCell ref="H15:I15"/>
    <mergeCell ref="J15:K15"/>
    <mergeCell ref="L15:M15"/>
    <mergeCell ref="N15:O15"/>
    <mergeCell ref="H16:I16"/>
    <mergeCell ref="J16:K16"/>
    <mergeCell ref="L16:M16"/>
    <mergeCell ref="N16:O16"/>
    <mergeCell ref="B17:C18"/>
    <mergeCell ref="H17:I17"/>
    <mergeCell ref="J17:K17"/>
    <mergeCell ref="L17:M17"/>
    <mergeCell ref="N17:O17"/>
    <mergeCell ref="H18:I18"/>
    <mergeCell ref="J18:K18"/>
    <mergeCell ref="L18:M18"/>
    <mergeCell ref="N18:O18"/>
    <mergeCell ref="B19:C24"/>
    <mergeCell ref="H19:I19"/>
    <mergeCell ref="J19:K19"/>
    <mergeCell ref="L19:M19"/>
    <mergeCell ref="N19:O19"/>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H24:I24"/>
    <mergeCell ref="J24:K24"/>
    <mergeCell ref="L24:M24"/>
    <mergeCell ref="N24:O24"/>
    <mergeCell ref="B25:C28"/>
    <mergeCell ref="H25:I25"/>
    <mergeCell ref="J25:K25"/>
    <mergeCell ref="L25:M25"/>
    <mergeCell ref="N25:O25"/>
    <mergeCell ref="H26:I26"/>
    <mergeCell ref="J26:K26"/>
    <mergeCell ref="L26:M26"/>
    <mergeCell ref="N26:O26"/>
    <mergeCell ref="H27:I27"/>
    <mergeCell ref="J27:K27"/>
    <mergeCell ref="L27:M27"/>
    <mergeCell ref="N27:O27"/>
    <mergeCell ref="H28:I28"/>
    <mergeCell ref="J28:K28"/>
    <mergeCell ref="L28:M28"/>
    <mergeCell ref="N28:O28"/>
    <mergeCell ref="B29:C29"/>
    <mergeCell ref="H29:I29"/>
    <mergeCell ref="J29:K29"/>
    <mergeCell ref="L29:M29"/>
    <mergeCell ref="N29:O29"/>
    <mergeCell ref="H31:I31"/>
    <mergeCell ref="J31:K31"/>
    <mergeCell ref="L31:M31"/>
    <mergeCell ref="N31:O31"/>
    <mergeCell ref="B30:C30"/>
    <mergeCell ref="H30:I30"/>
    <mergeCell ref="J30:K30"/>
    <mergeCell ref="L30:M30"/>
    <mergeCell ref="N30:O30"/>
  </mergeCells>
  <phoneticPr fontId="2"/>
  <pageMargins left="0.70866141732283472" right="0.19685039370078741" top="0.39370078740157483" bottom="0.51181102362204722" header="0.31496062992125984" footer="0.27559055118110237"/>
  <pageSetup paperSize="9" scale="92" orientation="portrait" r:id="rId1"/>
  <headerFooter scaleWithDoc="0" alignWithMargins="0">
    <oddFooter>&amp;L&amp;9 2026.03.31新B&amp;C-12-</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74" r:id="rId4" name="Check Box 46">
              <controlPr defaultSize="0" autoFill="0" autoLine="0" autoPict="0">
                <anchor moveWithCells="1" sizeWithCells="1">
                  <from>
                    <xdr:col>7</xdr:col>
                    <xdr:colOff>333375</xdr:colOff>
                    <xdr:row>12</xdr:row>
                    <xdr:rowOff>123825</xdr:rowOff>
                  </from>
                  <to>
                    <xdr:col>7</xdr:col>
                    <xdr:colOff>619125</xdr:colOff>
                    <xdr:row>12</xdr:row>
                    <xdr:rowOff>438150</xdr:rowOff>
                  </to>
                </anchor>
              </controlPr>
            </control>
          </mc:Choice>
        </mc:AlternateContent>
        <mc:AlternateContent xmlns:mc="http://schemas.openxmlformats.org/markup-compatibility/2006">
          <mc:Choice Requires="x14">
            <control shapeId="48175" r:id="rId5" name="Check Box 47">
              <controlPr defaultSize="0" autoFill="0" autoLine="0" autoPict="0">
                <anchor moveWithCells="1" sizeWithCells="1">
                  <from>
                    <xdr:col>9</xdr:col>
                    <xdr:colOff>314325</xdr:colOff>
                    <xdr:row>12</xdr:row>
                    <xdr:rowOff>95250</xdr:rowOff>
                  </from>
                  <to>
                    <xdr:col>9</xdr:col>
                    <xdr:colOff>590550</xdr:colOff>
                    <xdr:row>12</xdr:row>
                    <xdr:rowOff>409575</xdr:rowOff>
                  </to>
                </anchor>
              </controlPr>
            </control>
          </mc:Choice>
        </mc:AlternateContent>
        <mc:AlternateContent xmlns:mc="http://schemas.openxmlformats.org/markup-compatibility/2006">
          <mc:Choice Requires="x14">
            <control shapeId="48176" r:id="rId6" name="Check Box 48">
              <controlPr defaultSize="0" autoFill="0" autoLine="0" autoPict="0">
                <anchor moveWithCells="1" sizeWithCells="1">
                  <from>
                    <xdr:col>11</xdr:col>
                    <xdr:colOff>314325</xdr:colOff>
                    <xdr:row>12</xdr:row>
                    <xdr:rowOff>76200</xdr:rowOff>
                  </from>
                  <to>
                    <xdr:col>11</xdr:col>
                    <xdr:colOff>600075</xdr:colOff>
                    <xdr:row>12</xdr:row>
                    <xdr:rowOff>390525</xdr:rowOff>
                  </to>
                </anchor>
              </controlPr>
            </control>
          </mc:Choice>
        </mc:AlternateContent>
        <mc:AlternateContent xmlns:mc="http://schemas.openxmlformats.org/markup-compatibility/2006">
          <mc:Choice Requires="x14">
            <control shapeId="48183" r:id="rId7" name="Check Box 55">
              <controlPr defaultSize="0" autoFill="0" autoLine="0" autoPict="0">
                <anchor moveWithCells="1" sizeWithCells="1">
                  <from>
                    <xdr:col>13</xdr:col>
                    <xdr:colOff>304800</xdr:colOff>
                    <xdr:row>12</xdr:row>
                    <xdr:rowOff>85725</xdr:rowOff>
                  </from>
                  <to>
                    <xdr:col>13</xdr:col>
                    <xdr:colOff>590550</xdr:colOff>
                    <xdr:row>12</xdr:row>
                    <xdr:rowOff>400050</xdr:rowOff>
                  </to>
                </anchor>
              </controlPr>
            </control>
          </mc:Choice>
        </mc:AlternateContent>
        <mc:AlternateContent xmlns:mc="http://schemas.openxmlformats.org/markup-compatibility/2006">
          <mc:Choice Requires="x14">
            <control shapeId="48184" r:id="rId8" name="Check Box 56">
              <controlPr defaultSize="0" autoFill="0" autoLine="0" autoPict="0">
                <anchor moveWithCells="1" sizeWithCells="1">
                  <from>
                    <xdr:col>13</xdr:col>
                    <xdr:colOff>304800</xdr:colOff>
                    <xdr:row>14</xdr:row>
                    <xdr:rowOff>38100</xdr:rowOff>
                  </from>
                  <to>
                    <xdr:col>13</xdr:col>
                    <xdr:colOff>590550</xdr:colOff>
                    <xdr:row>14</xdr:row>
                    <xdr:rowOff>352425</xdr:rowOff>
                  </to>
                </anchor>
              </controlPr>
            </control>
          </mc:Choice>
        </mc:AlternateContent>
        <mc:AlternateContent xmlns:mc="http://schemas.openxmlformats.org/markup-compatibility/2006">
          <mc:Choice Requires="x14">
            <control shapeId="48185" r:id="rId9" name="Check Box 57">
              <controlPr defaultSize="0" autoFill="0" autoLine="0" autoPict="0">
                <anchor moveWithCells="1" sizeWithCells="1">
                  <from>
                    <xdr:col>13</xdr:col>
                    <xdr:colOff>304800</xdr:colOff>
                    <xdr:row>15</xdr:row>
                    <xdr:rowOff>0</xdr:rowOff>
                  </from>
                  <to>
                    <xdr:col>13</xdr:col>
                    <xdr:colOff>590550</xdr:colOff>
                    <xdr:row>15</xdr:row>
                    <xdr:rowOff>314325</xdr:rowOff>
                  </to>
                </anchor>
              </controlPr>
            </control>
          </mc:Choice>
        </mc:AlternateContent>
        <mc:AlternateContent xmlns:mc="http://schemas.openxmlformats.org/markup-compatibility/2006">
          <mc:Choice Requires="x14">
            <control shapeId="48186" r:id="rId10" name="Check Box 58">
              <controlPr defaultSize="0" autoFill="0" autoLine="0" autoPict="0">
                <anchor moveWithCells="1" sizeWithCells="1">
                  <from>
                    <xdr:col>13</xdr:col>
                    <xdr:colOff>304800</xdr:colOff>
                    <xdr:row>16</xdr:row>
                    <xdr:rowOff>66675</xdr:rowOff>
                  </from>
                  <to>
                    <xdr:col>13</xdr:col>
                    <xdr:colOff>590550</xdr:colOff>
                    <xdr:row>16</xdr:row>
                    <xdr:rowOff>381000</xdr:rowOff>
                  </to>
                </anchor>
              </controlPr>
            </control>
          </mc:Choice>
        </mc:AlternateContent>
        <mc:AlternateContent xmlns:mc="http://schemas.openxmlformats.org/markup-compatibility/2006">
          <mc:Choice Requires="x14">
            <control shapeId="48187" r:id="rId11" name="Check Box 59">
              <controlPr defaultSize="0" autoFill="0" autoLine="0" autoPict="0">
                <anchor moveWithCells="1" sizeWithCells="1">
                  <from>
                    <xdr:col>13</xdr:col>
                    <xdr:colOff>304800</xdr:colOff>
                    <xdr:row>17</xdr:row>
                    <xdr:rowOff>0</xdr:rowOff>
                  </from>
                  <to>
                    <xdr:col>13</xdr:col>
                    <xdr:colOff>590550</xdr:colOff>
                    <xdr:row>17</xdr:row>
                    <xdr:rowOff>314325</xdr:rowOff>
                  </to>
                </anchor>
              </controlPr>
            </control>
          </mc:Choice>
        </mc:AlternateContent>
        <mc:AlternateContent xmlns:mc="http://schemas.openxmlformats.org/markup-compatibility/2006">
          <mc:Choice Requires="x14">
            <control shapeId="48188" r:id="rId12" name="Check Box 60">
              <controlPr defaultSize="0" autoFill="0" autoLine="0" autoPict="0">
                <anchor moveWithCells="1" sizeWithCells="1">
                  <from>
                    <xdr:col>13</xdr:col>
                    <xdr:colOff>304800</xdr:colOff>
                    <xdr:row>12</xdr:row>
                    <xdr:rowOff>447675</xdr:rowOff>
                  </from>
                  <to>
                    <xdr:col>13</xdr:col>
                    <xdr:colOff>590550</xdr:colOff>
                    <xdr:row>13</xdr:row>
                    <xdr:rowOff>295275</xdr:rowOff>
                  </to>
                </anchor>
              </controlPr>
            </control>
          </mc:Choice>
        </mc:AlternateContent>
        <mc:AlternateContent xmlns:mc="http://schemas.openxmlformats.org/markup-compatibility/2006">
          <mc:Choice Requires="x14">
            <control shapeId="48189" r:id="rId13" name="Check Box 61">
              <controlPr defaultSize="0" autoFill="0" autoLine="0" autoPict="0">
                <anchor moveWithCells="1" sizeWithCells="1">
                  <from>
                    <xdr:col>13</xdr:col>
                    <xdr:colOff>304800</xdr:colOff>
                    <xdr:row>19</xdr:row>
                    <xdr:rowOff>9525</xdr:rowOff>
                  </from>
                  <to>
                    <xdr:col>13</xdr:col>
                    <xdr:colOff>590550</xdr:colOff>
                    <xdr:row>20</xdr:row>
                    <xdr:rowOff>0</xdr:rowOff>
                  </to>
                </anchor>
              </controlPr>
            </control>
          </mc:Choice>
        </mc:AlternateContent>
        <mc:AlternateContent xmlns:mc="http://schemas.openxmlformats.org/markup-compatibility/2006">
          <mc:Choice Requires="x14">
            <control shapeId="48190" r:id="rId14" name="Check Box 62">
              <controlPr defaultSize="0" autoFill="0" autoLine="0" autoPict="0">
                <anchor moveWithCells="1" sizeWithCells="1">
                  <from>
                    <xdr:col>13</xdr:col>
                    <xdr:colOff>304800</xdr:colOff>
                    <xdr:row>24</xdr:row>
                    <xdr:rowOff>0</xdr:rowOff>
                  </from>
                  <to>
                    <xdr:col>13</xdr:col>
                    <xdr:colOff>590550</xdr:colOff>
                    <xdr:row>24</xdr:row>
                    <xdr:rowOff>314325</xdr:rowOff>
                  </to>
                </anchor>
              </controlPr>
            </control>
          </mc:Choice>
        </mc:AlternateContent>
        <mc:AlternateContent xmlns:mc="http://schemas.openxmlformats.org/markup-compatibility/2006">
          <mc:Choice Requires="x14">
            <control shapeId="48191" r:id="rId15" name="Check Box 63">
              <controlPr defaultSize="0" autoFill="0" autoLine="0" autoPict="0">
                <anchor moveWithCells="1" sizeWithCells="1">
                  <from>
                    <xdr:col>13</xdr:col>
                    <xdr:colOff>304800</xdr:colOff>
                    <xdr:row>27</xdr:row>
                    <xdr:rowOff>0</xdr:rowOff>
                  </from>
                  <to>
                    <xdr:col>13</xdr:col>
                    <xdr:colOff>590550</xdr:colOff>
                    <xdr:row>27</xdr:row>
                    <xdr:rowOff>314325</xdr:rowOff>
                  </to>
                </anchor>
              </controlPr>
            </control>
          </mc:Choice>
        </mc:AlternateContent>
        <mc:AlternateContent xmlns:mc="http://schemas.openxmlformats.org/markup-compatibility/2006">
          <mc:Choice Requires="x14">
            <control shapeId="48192" r:id="rId16" name="Check Box 64">
              <controlPr defaultSize="0" autoFill="0" autoLine="0" autoPict="0">
                <anchor moveWithCells="1" sizeWithCells="1">
                  <from>
                    <xdr:col>13</xdr:col>
                    <xdr:colOff>304800</xdr:colOff>
                    <xdr:row>20</xdr:row>
                    <xdr:rowOff>0</xdr:rowOff>
                  </from>
                  <to>
                    <xdr:col>13</xdr:col>
                    <xdr:colOff>590550</xdr:colOff>
                    <xdr:row>20</xdr:row>
                    <xdr:rowOff>314325</xdr:rowOff>
                  </to>
                </anchor>
              </controlPr>
            </control>
          </mc:Choice>
        </mc:AlternateContent>
        <mc:AlternateContent xmlns:mc="http://schemas.openxmlformats.org/markup-compatibility/2006">
          <mc:Choice Requires="x14">
            <control shapeId="48193" r:id="rId17" name="Check Box 65">
              <controlPr defaultSize="0" autoFill="0" autoLine="0" autoPict="0">
                <anchor moveWithCells="1" sizeWithCells="1">
                  <from>
                    <xdr:col>13</xdr:col>
                    <xdr:colOff>304800</xdr:colOff>
                    <xdr:row>18</xdr:row>
                    <xdr:rowOff>0</xdr:rowOff>
                  </from>
                  <to>
                    <xdr:col>13</xdr:col>
                    <xdr:colOff>590550</xdr:colOff>
                    <xdr:row>18</xdr:row>
                    <xdr:rowOff>314325</xdr:rowOff>
                  </to>
                </anchor>
              </controlPr>
            </control>
          </mc:Choice>
        </mc:AlternateContent>
        <mc:AlternateContent xmlns:mc="http://schemas.openxmlformats.org/markup-compatibility/2006">
          <mc:Choice Requires="x14">
            <control shapeId="48194" r:id="rId18" name="Check Box 66">
              <controlPr defaultSize="0" autoFill="0" autoLine="0" autoPict="0">
                <anchor moveWithCells="1" sizeWithCells="1">
                  <from>
                    <xdr:col>13</xdr:col>
                    <xdr:colOff>304800</xdr:colOff>
                    <xdr:row>22</xdr:row>
                    <xdr:rowOff>323850</xdr:rowOff>
                  </from>
                  <to>
                    <xdr:col>13</xdr:col>
                    <xdr:colOff>590550</xdr:colOff>
                    <xdr:row>23</xdr:row>
                    <xdr:rowOff>295275</xdr:rowOff>
                  </to>
                </anchor>
              </controlPr>
            </control>
          </mc:Choice>
        </mc:AlternateContent>
        <mc:AlternateContent xmlns:mc="http://schemas.openxmlformats.org/markup-compatibility/2006">
          <mc:Choice Requires="x14">
            <control shapeId="48195" r:id="rId19" name="Check Box 67">
              <controlPr defaultSize="0" autoFill="0" autoLine="0" autoPict="0">
                <anchor moveWithCells="1" sizeWithCells="1">
                  <from>
                    <xdr:col>13</xdr:col>
                    <xdr:colOff>304800</xdr:colOff>
                    <xdr:row>22</xdr:row>
                    <xdr:rowOff>9525</xdr:rowOff>
                  </from>
                  <to>
                    <xdr:col>13</xdr:col>
                    <xdr:colOff>590550</xdr:colOff>
                    <xdr:row>22</xdr:row>
                    <xdr:rowOff>323850</xdr:rowOff>
                  </to>
                </anchor>
              </controlPr>
            </control>
          </mc:Choice>
        </mc:AlternateContent>
        <mc:AlternateContent xmlns:mc="http://schemas.openxmlformats.org/markup-compatibility/2006">
          <mc:Choice Requires="x14">
            <control shapeId="48196" r:id="rId20" name="Check Box 68">
              <controlPr defaultSize="0" autoFill="0" autoLine="0" autoPict="0">
                <anchor moveWithCells="1" sizeWithCells="1">
                  <from>
                    <xdr:col>13</xdr:col>
                    <xdr:colOff>304800</xdr:colOff>
                    <xdr:row>21</xdr:row>
                    <xdr:rowOff>0</xdr:rowOff>
                  </from>
                  <to>
                    <xdr:col>13</xdr:col>
                    <xdr:colOff>590550</xdr:colOff>
                    <xdr:row>21</xdr:row>
                    <xdr:rowOff>314325</xdr:rowOff>
                  </to>
                </anchor>
              </controlPr>
            </control>
          </mc:Choice>
        </mc:AlternateContent>
        <mc:AlternateContent xmlns:mc="http://schemas.openxmlformats.org/markup-compatibility/2006">
          <mc:Choice Requires="x14">
            <control shapeId="48197" r:id="rId21" name="Check Box 69">
              <controlPr defaultSize="0" autoFill="0" autoLine="0" autoPict="0">
                <anchor moveWithCells="1" sizeWithCells="1">
                  <from>
                    <xdr:col>13</xdr:col>
                    <xdr:colOff>304800</xdr:colOff>
                    <xdr:row>25</xdr:row>
                    <xdr:rowOff>314325</xdr:rowOff>
                  </from>
                  <to>
                    <xdr:col>13</xdr:col>
                    <xdr:colOff>590550</xdr:colOff>
                    <xdr:row>26</xdr:row>
                    <xdr:rowOff>304800</xdr:rowOff>
                  </to>
                </anchor>
              </controlPr>
            </control>
          </mc:Choice>
        </mc:AlternateContent>
        <mc:AlternateContent xmlns:mc="http://schemas.openxmlformats.org/markup-compatibility/2006">
          <mc:Choice Requires="x14">
            <control shapeId="48198" r:id="rId22" name="Check Box 70">
              <controlPr defaultSize="0" autoFill="0" autoLine="0" autoPict="0">
                <anchor moveWithCells="1" sizeWithCells="1">
                  <from>
                    <xdr:col>13</xdr:col>
                    <xdr:colOff>304800</xdr:colOff>
                    <xdr:row>24</xdr:row>
                    <xdr:rowOff>304800</xdr:rowOff>
                  </from>
                  <to>
                    <xdr:col>13</xdr:col>
                    <xdr:colOff>590550</xdr:colOff>
                    <xdr:row>25</xdr:row>
                    <xdr:rowOff>295275</xdr:rowOff>
                  </to>
                </anchor>
              </controlPr>
            </control>
          </mc:Choice>
        </mc:AlternateContent>
        <mc:AlternateContent xmlns:mc="http://schemas.openxmlformats.org/markup-compatibility/2006">
          <mc:Choice Requires="x14">
            <control shapeId="48199" r:id="rId23" name="Check Box 71">
              <controlPr defaultSize="0" autoFill="0" autoLine="0" autoPict="0">
                <anchor moveWithCells="1" sizeWithCells="1">
                  <from>
                    <xdr:col>13</xdr:col>
                    <xdr:colOff>304800</xdr:colOff>
                    <xdr:row>29</xdr:row>
                    <xdr:rowOff>0</xdr:rowOff>
                  </from>
                  <to>
                    <xdr:col>13</xdr:col>
                    <xdr:colOff>590550</xdr:colOff>
                    <xdr:row>29</xdr:row>
                    <xdr:rowOff>314325</xdr:rowOff>
                  </to>
                </anchor>
              </controlPr>
            </control>
          </mc:Choice>
        </mc:AlternateContent>
        <mc:AlternateContent xmlns:mc="http://schemas.openxmlformats.org/markup-compatibility/2006">
          <mc:Choice Requires="x14">
            <control shapeId="48200" r:id="rId24" name="Check Box 72">
              <controlPr defaultSize="0" autoFill="0" autoLine="0" autoPict="0">
                <anchor moveWithCells="1" sizeWithCells="1">
                  <from>
                    <xdr:col>13</xdr:col>
                    <xdr:colOff>304800</xdr:colOff>
                    <xdr:row>28</xdr:row>
                    <xdr:rowOff>9525</xdr:rowOff>
                  </from>
                  <to>
                    <xdr:col>13</xdr:col>
                    <xdr:colOff>590550</xdr:colOff>
                    <xdr:row>28</xdr:row>
                    <xdr:rowOff>323850</xdr:rowOff>
                  </to>
                </anchor>
              </controlPr>
            </control>
          </mc:Choice>
        </mc:AlternateContent>
        <mc:AlternateContent xmlns:mc="http://schemas.openxmlformats.org/markup-compatibility/2006">
          <mc:Choice Requires="x14">
            <control shapeId="48180" r:id="rId25" name="Check Box 52">
              <controlPr defaultSize="0" autoFill="0" autoLine="0" autoPict="0">
                <anchor moveWithCells="1" sizeWithCells="1">
                  <from>
                    <xdr:col>7</xdr:col>
                    <xdr:colOff>333375</xdr:colOff>
                    <xdr:row>14</xdr:row>
                    <xdr:rowOff>104775</xdr:rowOff>
                  </from>
                  <to>
                    <xdr:col>7</xdr:col>
                    <xdr:colOff>609600</xdr:colOff>
                    <xdr:row>14</xdr:row>
                    <xdr:rowOff>314325</xdr:rowOff>
                  </to>
                </anchor>
              </controlPr>
            </control>
          </mc:Choice>
        </mc:AlternateContent>
        <mc:AlternateContent xmlns:mc="http://schemas.openxmlformats.org/markup-compatibility/2006">
          <mc:Choice Requires="x14">
            <control shapeId="48181" r:id="rId26" name="Check Box 53">
              <controlPr defaultSize="0" autoFill="0" autoLine="0" autoPict="0">
                <anchor moveWithCells="1" sizeWithCells="1">
                  <from>
                    <xdr:col>9</xdr:col>
                    <xdr:colOff>333375</xdr:colOff>
                    <xdr:row>14</xdr:row>
                    <xdr:rowOff>95250</xdr:rowOff>
                  </from>
                  <to>
                    <xdr:col>9</xdr:col>
                    <xdr:colOff>609600</xdr:colOff>
                    <xdr:row>14</xdr:row>
                    <xdr:rowOff>304800</xdr:rowOff>
                  </to>
                </anchor>
              </controlPr>
            </control>
          </mc:Choice>
        </mc:AlternateContent>
        <mc:AlternateContent xmlns:mc="http://schemas.openxmlformats.org/markup-compatibility/2006">
          <mc:Choice Requires="x14">
            <control shapeId="48182" r:id="rId27" name="Check Box 54">
              <controlPr defaultSize="0" autoFill="0" autoLine="0" autoPict="0">
                <anchor moveWithCells="1" sizeWithCells="1">
                  <from>
                    <xdr:col>11</xdr:col>
                    <xdr:colOff>314325</xdr:colOff>
                    <xdr:row>14</xdr:row>
                    <xdr:rowOff>85725</xdr:rowOff>
                  </from>
                  <to>
                    <xdr:col>11</xdr:col>
                    <xdr:colOff>590550</xdr:colOff>
                    <xdr:row>14</xdr:row>
                    <xdr:rowOff>295275</xdr:rowOff>
                  </to>
                </anchor>
              </controlPr>
            </control>
          </mc:Choice>
        </mc:AlternateContent>
        <mc:AlternateContent xmlns:mc="http://schemas.openxmlformats.org/markup-compatibility/2006">
          <mc:Choice Requires="x14">
            <control shapeId="48177" r:id="rId28" name="Check Box 49">
              <controlPr defaultSize="0" autoFill="0" autoLine="0" autoPict="0">
                <anchor moveWithCells="1" sizeWithCells="1">
                  <from>
                    <xdr:col>7</xdr:col>
                    <xdr:colOff>333375</xdr:colOff>
                    <xdr:row>13</xdr:row>
                    <xdr:rowOff>76200</xdr:rowOff>
                  </from>
                  <to>
                    <xdr:col>7</xdr:col>
                    <xdr:colOff>609600</xdr:colOff>
                    <xdr:row>13</xdr:row>
                    <xdr:rowOff>285750</xdr:rowOff>
                  </to>
                </anchor>
              </controlPr>
            </control>
          </mc:Choice>
        </mc:AlternateContent>
        <mc:AlternateContent xmlns:mc="http://schemas.openxmlformats.org/markup-compatibility/2006">
          <mc:Choice Requires="x14">
            <control shapeId="48178" r:id="rId29" name="Check Box 50">
              <controlPr defaultSize="0" autoFill="0" autoLine="0" autoPict="0">
                <anchor moveWithCells="1" sizeWithCells="1">
                  <from>
                    <xdr:col>9</xdr:col>
                    <xdr:colOff>333375</xdr:colOff>
                    <xdr:row>13</xdr:row>
                    <xdr:rowOff>66675</xdr:rowOff>
                  </from>
                  <to>
                    <xdr:col>9</xdr:col>
                    <xdr:colOff>609600</xdr:colOff>
                    <xdr:row>13</xdr:row>
                    <xdr:rowOff>276225</xdr:rowOff>
                  </to>
                </anchor>
              </controlPr>
            </control>
          </mc:Choice>
        </mc:AlternateContent>
        <mc:AlternateContent xmlns:mc="http://schemas.openxmlformats.org/markup-compatibility/2006">
          <mc:Choice Requires="x14">
            <control shapeId="48179" r:id="rId30" name="Check Box 51">
              <controlPr defaultSize="0" autoFill="0" autoLine="0" autoPict="0">
                <anchor moveWithCells="1" sizeWithCells="1">
                  <from>
                    <xdr:col>11</xdr:col>
                    <xdr:colOff>314325</xdr:colOff>
                    <xdr:row>13</xdr:row>
                    <xdr:rowOff>57150</xdr:rowOff>
                  </from>
                  <to>
                    <xdr:col>11</xdr:col>
                    <xdr:colOff>590550</xdr:colOff>
                    <xdr:row>13</xdr:row>
                    <xdr:rowOff>266700</xdr:rowOff>
                  </to>
                </anchor>
              </controlPr>
            </control>
          </mc:Choice>
        </mc:AlternateContent>
        <mc:AlternateContent xmlns:mc="http://schemas.openxmlformats.org/markup-compatibility/2006">
          <mc:Choice Requires="x14">
            <control shapeId="48171" r:id="rId31" name="Check Box 43">
              <controlPr defaultSize="0" autoFill="0" autoLine="0" autoPict="0">
                <anchor moveWithCells="1" sizeWithCells="1">
                  <from>
                    <xdr:col>7</xdr:col>
                    <xdr:colOff>333375</xdr:colOff>
                    <xdr:row>29</xdr:row>
                    <xdr:rowOff>66675</xdr:rowOff>
                  </from>
                  <to>
                    <xdr:col>7</xdr:col>
                    <xdr:colOff>609600</xdr:colOff>
                    <xdr:row>29</xdr:row>
                    <xdr:rowOff>276225</xdr:rowOff>
                  </to>
                </anchor>
              </controlPr>
            </control>
          </mc:Choice>
        </mc:AlternateContent>
        <mc:AlternateContent xmlns:mc="http://schemas.openxmlformats.org/markup-compatibility/2006">
          <mc:Choice Requires="x14">
            <control shapeId="48172" r:id="rId32" name="Check Box 44">
              <controlPr defaultSize="0" autoFill="0" autoLine="0" autoPict="0">
                <anchor moveWithCells="1" sizeWithCells="1">
                  <from>
                    <xdr:col>9</xdr:col>
                    <xdr:colOff>333375</xdr:colOff>
                    <xdr:row>29</xdr:row>
                    <xdr:rowOff>57150</xdr:rowOff>
                  </from>
                  <to>
                    <xdr:col>9</xdr:col>
                    <xdr:colOff>609600</xdr:colOff>
                    <xdr:row>29</xdr:row>
                    <xdr:rowOff>266700</xdr:rowOff>
                  </to>
                </anchor>
              </controlPr>
            </control>
          </mc:Choice>
        </mc:AlternateContent>
        <mc:AlternateContent xmlns:mc="http://schemas.openxmlformats.org/markup-compatibility/2006">
          <mc:Choice Requires="x14">
            <control shapeId="48173" r:id="rId33" name="Check Box 45">
              <controlPr defaultSize="0" autoFill="0" autoLine="0" autoPict="0">
                <anchor moveWithCells="1" sizeWithCells="1">
                  <from>
                    <xdr:col>11</xdr:col>
                    <xdr:colOff>314325</xdr:colOff>
                    <xdr:row>29</xdr:row>
                    <xdr:rowOff>47625</xdr:rowOff>
                  </from>
                  <to>
                    <xdr:col>11</xdr:col>
                    <xdr:colOff>590550</xdr:colOff>
                    <xdr:row>29</xdr:row>
                    <xdr:rowOff>257175</xdr:rowOff>
                  </to>
                </anchor>
              </controlPr>
            </control>
          </mc:Choice>
        </mc:AlternateContent>
        <mc:AlternateContent xmlns:mc="http://schemas.openxmlformats.org/markup-compatibility/2006">
          <mc:Choice Requires="x14">
            <control shapeId="48168" r:id="rId34" name="Check Box 40">
              <controlPr defaultSize="0" autoFill="0" autoLine="0" autoPict="0">
                <anchor moveWithCells="1" sizeWithCells="1">
                  <from>
                    <xdr:col>7</xdr:col>
                    <xdr:colOff>333375</xdr:colOff>
                    <xdr:row>28</xdr:row>
                    <xdr:rowOff>95250</xdr:rowOff>
                  </from>
                  <to>
                    <xdr:col>7</xdr:col>
                    <xdr:colOff>609600</xdr:colOff>
                    <xdr:row>28</xdr:row>
                    <xdr:rowOff>304800</xdr:rowOff>
                  </to>
                </anchor>
              </controlPr>
            </control>
          </mc:Choice>
        </mc:AlternateContent>
        <mc:AlternateContent xmlns:mc="http://schemas.openxmlformats.org/markup-compatibility/2006">
          <mc:Choice Requires="x14">
            <control shapeId="48169" r:id="rId35" name="Check Box 41">
              <controlPr defaultSize="0" autoFill="0" autoLine="0" autoPict="0">
                <anchor moveWithCells="1" sizeWithCells="1">
                  <from>
                    <xdr:col>9</xdr:col>
                    <xdr:colOff>333375</xdr:colOff>
                    <xdr:row>28</xdr:row>
                    <xdr:rowOff>85725</xdr:rowOff>
                  </from>
                  <to>
                    <xdr:col>9</xdr:col>
                    <xdr:colOff>609600</xdr:colOff>
                    <xdr:row>28</xdr:row>
                    <xdr:rowOff>295275</xdr:rowOff>
                  </to>
                </anchor>
              </controlPr>
            </control>
          </mc:Choice>
        </mc:AlternateContent>
        <mc:AlternateContent xmlns:mc="http://schemas.openxmlformats.org/markup-compatibility/2006">
          <mc:Choice Requires="x14">
            <control shapeId="48170" r:id="rId36" name="Check Box 42">
              <controlPr defaultSize="0" autoFill="0" autoLine="0" autoPict="0">
                <anchor moveWithCells="1" sizeWithCells="1">
                  <from>
                    <xdr:col>11</xdr:col>
                    <xdr:colOff>314325</xdr:colOff>
                    <xdr:row>28</xdr:row>
                    <xdr:rowOff>76200</xdr:rowOff>
                  </from>
                  <to>
                    <xdr:col>11</xdr:col>
                    <xdr:colOff>590550</xdr:colOff>
                    <xdr:row>28</xdr:row>
                    <xdr:rowOff>285750</xdr:rowOff>
                  </to>
                </anchor>
              </controlPr>
            </control>
          </mc:Choice>
        </mc:AlternateContent>
        <mc:AlternateContent xmlns:mc="http://schemas.openxmlformats.org/markup-compatibility/2006">
          <mc:Choice Requires="x14">
            <control shapeId="48165" r:id="rId37" name="Check Box 37">
              <controlPr defaultSize="0" autoFill="0" autoLine="0" autoPict="0">
                <anchor moveWithCells="1" sizeWithCells="1">
                  <from>
                    <xdr:col>7</xdr:col>
                    <xdr:colOff>333375</xdr:colOff>
                    <xdr:row>27</xdr:row>
                    <xdr:rowOff>95250</xdr:rowOff>
                  </from>
                  <to>
                    <xdr:col>7</xdr:col>
                    <xdr:colOff>609600</xdr:colOff>
                    <xdr:row>27</xdr:row>
                    <xdr:rowOff>304800</xdr:rowOff>
                  </to>
                </anchor>
              </controlPr>
            </control>
          </mc:Choice>
        </mc:AlternateContent>
        <mc:AlternateContent xmlns:mc="http://schemas.openxmlformats.org/markup-compatibility/2006">
          <mc:Choice Requires="x14">
            <control shapeId="48166" r:id="rId38" name="Check Box 38">
              <controlPr defaultSize="0" autoFill="0" autoLine="0" autoPict="0">
                <anchor moveWithCells="1" sizeWithCells="1">
                  <from>
                    <xdr:col>9</xdr:col>
                    <xdr:colOff>333375</xdr:colOff>
                    <xdr:row>27</xdr:row>
                    <xdr:rowOff>85725</xdr:rowOff>
                  </from>
                  <to>
                    <xdr:col>9</xdr:col>
                    <xdr:colOff>609600</xdr:colOff>
                    <xdr:row>27</xdr:row>
                    <xdr:rowOff>295275</xdr:rowOff>
                  </to>
                </anchor>
              </controlPr>
            </control>
          </mc:Choice>
        </mc:AlternateContent>
        <mc:AlternateContent xmlns:mc="http://schemas.openxmlformats.org/markup-compatibility/2006">
          <mc:Choice Requires="x14">
            <control shapeId="48167" r:id="rId39" name="Check Box 39">
              <controlPr defaultSize="0" autoFill="0" autoLine="0" autoPict="0">
                <anchor moveWithCells="1" sizeWithCells="1">
                  <from>
                    <xdr:col>11</xdr:col>
                    <xdr:colOff>314325</xdr:colOff>
                    <xdr:row>27</xdr:row>
                    <xdr:rowOff>76200</xdr:rowOff>
                  </from>
                  <to>
                    <xdr:col>11</xdr:col>
                    <xdr:colOff>590550</xdr:colOff>
                    <xdr:row>27</xdr:row>
                    <xdr:rowOff>285750</xdr:rowOff>
                  </to>
                </anchor>
              </controlPr>
            </control>
          </mc:Choice>
        </mc:AlternateContent>
        <mc:AlternateContent xmlns:mc="http://schemas.openxmlformats.org/markup-compatibility/2006">
          <mc:Choice Requires="x14">
            <control shapeId="48162" r:id="rId40" name="Check Box 34">
              <controlPr defaultSize="0" autoFill="0" autoLine="0" autoPict="0">
                <anchor moveWithCells="1" sizeWithCells="1">
                  <from>
                    <xdr:col>7</xdr:col>
                    <xdr:colOff>333375</xdr:colOff>
                    <xdr:row>26</xdr:row>
                    <xdr:rowOff>104775</xdr:rowOff>
                  </from>
                  <to>
                    <xdr:col>7</xdr:col>
                    <xdr:colOff>609600</xdr:colOff>
                    <xdr:row>26</xdr:row>
                    <xdr:rowOff>314325</xdr:rowOff>
                  </to>
                </anchor>
              </controlPr>
            </control>
          </mc:Choice>
        </mc:AlternateContent>
        <mc:AlternateContent xmlns:mc="http://schemas.openxmlformats.org/markup-compatibility/2006">
          <mc:Choice Requires="x14">
            <control shapeId="48163" r:id="rId41" name="Check Box 35">
              <controlPr defaultSize="0" autoFill="0" autoLine="0" autoPict="0">
                <anchor moveWithCells="1" sizeWithCells="1">
                  <from>
                    <xdr:col>9</xdr:col>
                    <xdr:colOff>333375</xdr:colOff>
                    <xdr:row>26</xdr:row>
                    <xdr:rowOff>95250</xdr:rowOff>
                  </from>
                  <to>
                    <xdr:col>9</xdr:col>
                    <xdr:colOff>609600</xdr:colOff>
                    <xdr:row>26</xdr:row>
                    <xdr:rowOff>304800</xdr:rowOff>
                  </to>
                </anchor>
              </controlPr>
            </control>
          </mc:Choice>
        </mc:AlternateContent>
        <mc:AlternateContent xmlns:mc="http://schemas.openxmlformats.org/markup-compatibility/2006">
          <mc:Choice Requires="x14">
            <control shapeId="48164" r:id="rId42" name="Check Box 36">
              <controlPr defaultSize="0" autoFill="0" autoLine="0" autoPict="0">
                <anchor moveWithCells="1" sizeWithCells="1">
                  <from>
                    <xdr:col>11</xdr:col>
                    <xdr:colOff>314325</xdr:colOff>
                    <xdr:row>26</xdr:row>
                    <xdr:rowOff>85725</xdr:rowOff>
                  </from>
                  <to>
                    <xdr:col>11</xdr:col>
                    <xdr:colOff>590550</xdr:colOff>
                    <xdr:row>26</xdr:row>
                    <xdr:rowOff>295275</xdr:rowOff>
                  </to>
                </anchor>
              </controlPr>
            </control>
          </mc:Choice>
        </mc:AlternateContent>
        <mc:AlternateContent xmlns:mc="http://schemas.openxmlformats.org/markup-compatibility/2006">
          <mc:Choice Requires="x14">
            <control shapeId="48159" r:id="rId43" name="Check Box 31">
              <controlPr defaultSize="0" autoFill="0" autoLine="0" autoPict="0">
                <anchor moveWithCells="1" sizeWithCells="1">
                  <from>
                    <xdr:col>7</xdr:col>
                    <xdr:colOff>333375</xdr:colOff>
                    <xdr:row>25</xdr:row>
                    <xdr:rowOff>76200</xdr:rowOff>
                  </from>
                  <to>
                    <xdr:col>7</xdr:col>
                    <xdr:colOff>609600</xdr:colOff>
                    <xdr:row>25</xdr:row>
                    <xdr:rowOff>285750</xdr:rowOff>
                  </to>
                </anchor>
              </controlPr>
            </control>
          </mc:Choice>
        </mc:AlternateContent>
        <mc:AlternateContent xmlns:mc="http://schemas.openxmlformats.org/markup-compatibility/2006">
          <mc:Choice Requires="x14">
            <control shapeId="48160" r:id="rId44" name="Check Box 32">
              <controlPr defaultSize="0" autoFill="0" autoLine="0" autoPict="0">
                <anchor moveWithCells="1" sizeWithCells="1">
                  <from>
                    <xdr:col>9</xdr:col>
                    <xdr:colOff>333375</xdr:colOff>
                    <xdr:row>25</xdr:row>
                    <xdr:rowOff>66675</xdr:rowOff>
                  </from>
                  <to>
                    <xdr:col>9</xdr:col>
                    <xdr:colOff>609600</xdr:colOff>
                    <xdr:row>25</xdr:row>
                    <xdr:rowOff>276225</xdr:rowOff>
                  </to>
                </anchor>
              </controlPr>
            </control>
          </mc:Choice>
        </mc:AlternateContent>
        <mc:AlternateContent xmlns:mc="http://schemas.openxmlformats.org/markup-compatibility/2006">
          <mc:Choice Requires="x14">
            <control shapeId="48161" r:id="rId45" name="Check Box 33">
              <controlPr defaultSize="0" autoFill="0" autoLine="0" autoPict="0">
                <anchor moveWithCells="1" sizeWithCells="1">
                  <from>
                    <xdr:col>11</xdr:col>
                    <xdr:colOff>314325</xdr:colOff>
                    <xdr:row>25</xdr:row>
                    <xdr:rowOff>57150</xdr:rowOff>
                  </from>
                  <to>
                    <xdr:col>11</xdr:col>
                    <xdr:colOff>590550</xdr:colOff>
                    <xdr:row>25</xdr:row>
                    <xdr:rowOff>266700</xdr:rowOff>
                  </to>
                </anchor>
              </controlPr>
            </control>
          </mc:Choice>
        </mc:AlternateContent>
        <mc:AlternateContent xmlns:mc="http://schemas.openxmlformats.org/markup-compatibility/2006">
          <mc:Choice Requires="x14">
            <control shapeId="48156" r:id="rId46" name="Check Box 28">
              <controlPr defaultSize="0" autoFill="0" autoLine="0" autoPict="0">
                <anchor moveWithCells="1" sizeWithCells="1">
                  <from>
                    <xdr:col>7</xdr:col>
                    <xdr:colOff>333375</xdr:colOff>
                    <xdr:row>24</xdr:row>
                    <xdr:rowOff>85725</xdr:rowOff>
                  </from>
                  <to>
                    <xdr:col>7</xdr:col>
                    <xdr:colOff>609600</xdr:colOff>
                    <xdr:row>24</xdr:row>
                    <xdr:rowOff>295275</xdr:rowOff>
                  </to>
                </anchor>
              </controlPr>
            </control>
          </mc:Choice>
        </mc:AlternateContent>
        <mc:AlternateContent xmlns:mc="http://schemas.openxmlformats.org/markup-compatibility/2006">
          <mc:Choice Requires="x14">
            <control shapeId="48157" r:id="rId47" name="Check Box 29">
              <controlPr defaultSize="0" autoFill="0" autoLine="0" autoPict="0">
                <anchor moveWithCells="1" sizeWithCells="1">
                  <from>
                    <xdr:col>9</xdr:col>
                    <xdr:colOff>333375</xdr:colOff>
                    <xdr:row>24</xdr:row>
                    <xdr:rowOff>76200</xdr:rowOff>
                  </from>
                  <to>
                    <xdr:col>9</xdr:col>
                    <xdr:colOff>609600</xdr:colOff>
                    <xdr:row>24</xdr:row>
                    <xdr:rowOff>285750</xdr:rowOff>
                  </to>
                </anchor>
              </controlPr>
            </control>
          </mc:Choice>
        </mc:AlternateContent>
        <mc:AlternateContent xmlns:mc="http://schemas.openxmlformats.org/markup-compatibility/2006">
          <mc:Choice Requires="x14">
            <control shapeId="48158" r:id="rId48" name="Check Box 30">
              <controlPr defaultSize="0" autoFill="0" autoLine="0" autoPict="0">
                <anchor moveWithCells="1" sizeWithCells="1">
                  <from>
                    <xdr:col>11</xdr:col>
                    <xdr:colOff>314325</xdr:colOff>
                    <xdr:row>24</xdr:row>
                    <xdr:rowOff>66675</xdr:rowOff>
                  </from>
                  <to>
                    <xdr:col>11</xdr:col>
                    <xdr:colOff>590550</xdr:colOff>
                    <xdr:row>24</xdr:row>
                    <xdr:rowOff>276225</xdr:rowOff>
                  </to>
                </anchor>
              </controlPr>
            </control>
          </mc:Choice>
        </mc:AlternateContent>
        <mc:AlternateContent xmlns:mc="http://schemas.openxmlformats.org/markup-compatibility/2006">
          <mc:Choice Requires="x14">
            <control shapeId="48153" r:id="rId49" name="Check Box 25">
              <controlPr defaultSize="0" autoFill="0" autoLine="0" autoPict="0">
                <anchor moveWithCells="1" sizeWithCells="1">
                  <from>
                    <xdr:col>7</xdr:col>
                    <xdr:colOff>333375</xdr:colOff>
                    <xdr:row>23</xdr:row>
                    <xdr:rowOff>85725</xdr:rowOff>
                  </from>
                  <to>
                    <xdr:col>7</xdr:col>
                    <xdr:colOff>609600</xdr:colOff>
                    <xdr:row>23</xdr:row>
                    <xdr:rowOff>295275</xdr:rowOff>
                  </to>
                </anchor>
              </controlPr>
            </control>
          </mc:Choice>
        </mc:AlternateContent>
        <mc:AlternateContent xmlns:mc="http://schemas.openxmlformats.org/markup-compatibility/2006">
          <mc:Choice Requires="x14">
            <control shapeId="48154" r:id="rId50" name="Check Box 26">
              <controlPr defaultSize="0" autoFill="0" autoLine="0" autoPict="0">
                <anchor moveWithCells="1" sizeWithCells="1">
                  <from>
                    <xdr:col>9</xdr:col>
                    <xdr:colOff>333375</xdr:colOff>
                    <xdr:row>23</xdr:row>
                    <xdr:rowOff>76200</xdr:rowOff>
                  </from>
                  <to>
                    <xdr:col>9</xdr:col>
                    <xdr:colOff>609600</xdr:colOff>
                    <xdr:row>23</xdr:row>
                    <xdr:rowOff>285750</xdr:rowOff>
                  </to>
                </anchor>
              </controlPr>
            </control>
          </mc:Choice>
        </mc:AlternateContent>
        <mc:AlternateContent xmlns:mc="http://schemas.openxmlformats.org/markup-compatibility/2006">
          <mc:Choice Requires="x14">
            <control shapeId="48155" r:id="rId51" name="Check Box 27">
              <controlPr defaultSize="0" autoFill="0" autoLine="0" autoPict="0">
                <anchor moveWithCells="1" sizeWithCells="1">
                  <from>
                    <xdr:col>11</xdr:col>
                    <xdr:colOff>314325</xdr:colOff>
                    <xdr:row>23</xdr:row>
                    <xdr:rowOff>66675</xdr:rowOff>
                  </from>
                  <to>
                    <xdr:col>11</xdr:col>
                    <xdr:colOff>590550</xdr:colOff>
                    <xdr:row>23</xdr:row>
                    <xdr:rowOff>276225</xdr:rowOff>
                  </to>
                </anchor>
              </controlPr>
            </control>
          </mc:Choice>
        </mc:AlternateContent>
        <mc:AlternateContent xmlns:mc="http://schemas.openxmlformats.org/markup-compatibility/2006">
          <mc:Choice Requires="x14">
            <control shapeId="48150" r:id="rId52" name="Check Box 22">
              <controlPr defaultSize="0" autoFill="0" autoLine="0" autoPict="0">
                <anchor moveWithCells="1" sizeWithCells="1">
                  <from>
                    <xdr:col>7</xdr:col>
                    <xdr:colOff>333375</xdr:colOff>
                    <xdr:row>22</xdr:row>
                    <xdr:rowOff>95250</xdr:rowOff>
                  </from>
                  <to>
                    <xdr:col>7</xdr:col>
                    <xdr:colOff>609600</xdr:colOff>
                    <xdr:row>22</xdr:row>
                    <xdr:rowOff>304800</xdr:rowOff>
                  </to>
                </anchor>
              </controlPr>
            </control>
          </mc:Choice>
        </mc:AlternateContent>
        <mc:AlternateContent xmlns:mc="http://schemas.openxmlformats.org/markup-compatibility/2006">
          <mc:Choice Requires="x14">
            <control shapeId="48151" r:id="rId53" name="Check Box 23">
              <controlPr defaultSize="0" autoFill="0" autoLine="0" autoPict="0">
                <anchor moveWithCells="1" sizeWithCells="1">
                  <from>
                    <xdr:col>9</xdr:col>
                    <xdr:colOff>333375</xdr:colOff>
                    <xdr:row>22</xdr:row>
                    <xdr:rowOff>85725</xdr:rowOff>
                  </from>
                  <to>
                    <xdr:col>9</xdr:col>
                    <xdr:colOff>609600</xdr:colOff>
                    <xdr:row>22</xdr:row>
                    <xdr:rowOff>295275</xdr:rowOff>
                  </to>
                </anchor>
              </controlPr>
            </control>
          </mc:Choice>
        </mc:AlternateContent>
        <mc:AlternateContent xmlns:mc="http://schemas.openxmlformats.org/markup-compatibility/2006">
          <mc:Choice Requires="x14">
            <control shapeId="48152" r:id="rId54" name="Check Box 24">
              <controlPr defaultSize="0" autoFill="0" autoLine="0" autoPict="0">
                <anchor moveWithCells="1" sizeWithCells="1">
                  <from>
                    <xdr:col>11</xdr:col>
                    <xdr:colOff>314325</xdr:colOff>
                    <xdr:row>22</xdr:row>
                    <xdr:rowOff>76200</xdr:rowOff>
                  </from>
                  <to>
                    <xdr:col>11</xdr:col>
                    <xdr:colOff>590550</xdr:colOff>
                    <xdr:row>22</xdr:row>
                    <xdr:rowOff>285750</xdr:rowOff>
                  </to>
                </anchor>
              </controlPr>
            </control>
          </mc:Choice>
        </mc:AlternateContent>
        <mc:AlternateContent xmlns:mc="http://schemas.openxmlformats.org/markup-compatibility/2006">
          <mc:Choice Requires="x14">
            <control shapeId="48147" r:id="rId55" name="Check Box 19">
              <controlPr defaultSize="0" autoFill="0" autoLine="0" autoPict="0">
                <anchor moveWithCells="1" sizeWithCells="1">
                  <from>
                    <xdr:col>7</xdr:col>
                    <xdr:colOff>333375</xdr:colOff>
                    <xdr:row>21</xdr:row>
                    <xdr:rowOff>76200</xdr:rowOff>
                  </from>
                  <to>
                    <xdr:col>7</xdr:col>
                    <xdr:colOff>609600</xdr:colOff>
                    <xdr:row>21</xdr:row>
                    <xdr:rowOff>285750</xdr:rowOff>
                  </to>
                </anchor>
              </controlPr>
            </control>
          </mc:Choice>
        </mc:AlternateContent>
        <mc:AlternateContent xmlns:mc="http://schemas.openxmlformats.org/markup-compatibility/2006">
          <mc:Choice Requires="x14">
            <control shapeId="48148" r:id="rId56" name="Check Box 20">
              <controlPr defaultSize="0" autoFill="0" autoLine="0" autoPict="0">
                <anchor moveWithCells="1" sizeWithCells="1">
                  <from>
                    <xdr:col>9</xdr:col>
                    <xdr:colOff>333375</xdr:colOff>
                    <xdr:row>21</xdr:row>
                    <xdr:rowOff>66675</xdr:rowOff>
                  </from>
                  <to>
                    <xdr:col>9</xdr:col>
                    <xdr:colOff>609600</xdr:colOff>
                    <xdr:row>21</xdr:row>
                    <xdr:rowOff>276225</xdr:rowOff>
                  </to>
                </anchor>
              </controlPr>
            </control>
          </mc:Choice>
        </mc:AlternateContent>
        <mc:AlternateContent xmlns:mc="http://schemas.openxmlformats.org/markup-compatibility/2006">
          <mc:Choice Requires="x14">
            <control shapeId="48149" r:id="rId57" name="Check Box 21">
              <controlPr defaultSize="0" autoFill="0" autoLine="0" autoPict="0">
                <anchor moveWithCells="1" sizeWithCells="1">
                  <from>
                    <xdr:col>11</xdr:col>
                    <xdr:colOff>314325</xdr:colOff>
                    <xdr:row>21</xdr:row>
                    <xdr:rowOff>57150</xdr:rowOff>
                  </from>
                  <to>
                    <xdr:col>11</xdr:col>
                    <xdr:colOff>590550</xdr:colOff>
                    <xdr:row>21</xdr:row>
                    <xdr:rowOff>266700</xdr:rowOff>
                  </to>
                </anchor>
              </controlPr>
            </control>
          </mc:Choice>
        </mc:AlternateContent>
        <mc:AlternateContent xmlns:mc="http://schemas.openxmlformats.org/markup-compatibility/2006">
          <mc:Choice Requires="x14">
            <control shapeId="48144" r:id="rId58" name="Check Box 16">
              <controlPr defaultSize="0" autoFill="0" autoLine="0" autoPict="0">
                <anchor moveWithCells="1" sizeWithCells="1">
                  <from>
                    <xdr:col>7</xdr:col>
                    <xdr:colOff>333375</xdr:colOff>
                    <xdr:row>20</xdr:row>
                    <xdr:rowOff>85725</xdr:rowOff>
                  </from>
                  <to>
                    <xdr:col>7</xdr:col>
                    <xdr:colOff>609600</xdr:colOff>
                    <xdr:row>20</xdr:row>
                    <xdr:rowOff>295275</xdr:rowOff>
                  </to>
                </anchor>
              </controlPr>
            </control>
          </mc:Choice>
        </mc:AlternateContent>
        <mc:AlternateContent xmlns:mc="http://schemas.openxmlformats.org/markup-compatibility/2006">
          <mc:Choice Requires="x14">
            <control shapeId="48145" r:id="rId59" name="Check Box 17">
              <controlPr defaultSize="0" autoFill="0" autoLine="0" autoPict="0">
                <anchor moveWithCells="1" sizeWithCells="1">
                  <from>
                    <xdr:col>9</xdr:col>
                    <xdr:colOff>333375</xdr:colOff>
                    <xdr:row>20</xdr:row>
                    <xdr:rowOff>76200</xdr:rowOff>
                  </from>
                  <to>
                    <xdr:col>9</xdr:col>
                    <xdr:colOff>609600</xdr:colOff>
                    <xdr:row>20</xdr:row>
                    <xdr:rowOff>285750</xdr:rowOff>
                  </to>
                </anchor>
              </controlPr>
            </control>
          </mc:Choice>
        </mc:AlternateContent>
        <mc:AlternateContent xmlns:mc="http://schemas.openxmlformats.org/markup-compatibility/2006">
          <mc:Choice Requires="x14">
            <control shapeId="48146" r:id="rId60" name="Check Box 18">
              <controlPr defaultSize="0" autoFill="0" autoLine="0" autoPict="0">
                <anchor moveWithCells="1" sizeWithCells="1">
                  <from>
                    <xdr:col>11</xdr:col>
                    <xdr:colOff>314325</xdr:colOff>
                    <xdr:row>20</xdr:row>
                    <xdr:rowOff>66675</xdr:rowOff>
                  </from>
                  <to>
                    <xdr:col>11</xdr:col>
                    <xdr:colOff>590550</xdr:colOff>
                    <xdr:row>20</xdr:row>
                    <xdr:rowOff>276225</xdr:rowOff>
                  </to>
                </anchor>
              </controlPr>
            </control>
          </mc:Choice>
        </mc:AlternateContent>
        <mc:AlternateContent xmlns:mc="http://schemas.openxmlformats.org/markup-compatibility/2006">
          <mc:Choice Requires="x14">
            <control shapeId="48141" r:id="rId61" name="Check Box 13">
              <controlPr defaultSize="0" autoFill="0" autoLine="0" autoPict="0">
                <anchor moveWithCells="1" sizeWithCells="1">
                  <from>
                    <xdr:col>7</xdr:col>
                    <xdr:colOff>333375</xdr:colOff>
                    <xdr:row>19</xdr:row>
                    <xdr:rowOff>57150</xdr:rowOff>
                  </from>
                  <to>
                    <xdr:col>7</xdr:col>
                    <xdr:colOff>609600</xdr:colOff>
                    <xdr:row>19</xdr:row>
                    <xdr:rowOff>266700</xdr:rowOff>
                  </to>
                </anchor>
              </controlPr>
            </control>
          </mc:Choice>
        </mc:AlternateContent>
        <mc:AlternateContent xmlns:mc="http://schemas.openxmlformats.org/markup-compatibility/2006">
          <mc:Choice Requires="x14">
            <control shapeId="48142" r:id="rId62" name="Check Box 14">
              <controlPr defaultSize="0" autoFill="0" autoLine="0" autoPict="0">
                <anchor moveWithCells="1" sizeWithCells="1">
                  <from>
                    <xdr:col>9</xdr:col>
                    <xdr:colOff>333375</xdr:colOff>
                    <xdr:row>19</xdr:row>
                    <xdr:rowOff>47625</xdr:rowOff>
                  </from>
                  <to>
                    <xdr:col>9</xdr:col>
                    <xdr:colOff>609600</xdr:colOff>
                    <xdr:row>19</xdr:row>
                    <xdr:rowOff>257175</xdr:rowOff>
                  </to>
                </anchor>
              </controlPr>
            </control>
          </mc:Choice>
        </mc:AlternateContent>
        <mc:AlternateContent xmlns:mc="http://schemas.openxmlformats.org/markup-compatibility/2006">
          <mc:Choice Requires="x14">
            <control shapeId="48143" r:id="rId63" name="Check Box 15">
              <controlPr defaultSize="0" autoFill="0" autoLine="0" autoPict="0">
                <anchor moveWithCells="1" sizeWithCells="1">
                  <from>
                    <xdr:col>11</xdr:col>
                    <xdr:colOff>314325</xdr:colOff>
                    <xdr:row>19</xdr:row>
                    <xdr:rowOff>38100</xdr:rowOff>
                  </from>
                  <to>
                    <xdr:col>11</xdr:col>
                    <xdr:colOff>590550</xdr:colOff>
                    <xdr:row>19</xdr:row>
                    <xdr:rowOff>247650</xdr:rowOff>
                  </to>
                </anchor>
              </controlPr>
            </control>
          </mc:Choice>
        </mc:AlternateContent>
        <mc:AlternateContent xmlns:mc="http://schemas.openxmlformats.org/markup-compatibility/2006">
          <mc:Choice Requires="x14">
            <control shapeId="48138" r:id="rId64" name="Check Box 10">
              <controlPr defaultSize="0" autoFill="0" autoLine="0" autoPict="0">
                <anchor moveWithCells="1" sizeWithCells="1">
                  <from>
                    <xdr:col>7</xdr:col>
                    <xdr:colOff>333375</xdr:colOff>
                    <xdr:row>18</xdr:row>
                    <xdr:rowOff>85725</xdr:rowOff>
                  </from>
                  <to>
                    <xdr:col>7</xdr:col>
                    <xdr:colOff>609600</xdr:colOff>
                    <xdr:row>18</xdr:row>
                    <xdr:rowOff>295275</xdr:rowOff>
                  </to>
                </anchor>
              </controlPr>
            </control>
          </mc:Choice>
        </mc:AlternateContent>
        <mc:AlternateContent xmlns:mc="http://schemas.openxmlformats.org/markup-compatibility/2006">
          <mc:Choice Requires="x14">
            <control shapeId="48139" r:id="rId65" name="Check Box 11">
              <controlPr defaultSize="0" autoFill="0" autoLine="0" autoPict="0">
                <anchor moveWithCells="1" sizeWithCells="1">
                  <from>
                    <xdr:col>9</xdr:col>
                    <xdr:colOff>333375</xdr:colOff>
                    <xdr:row>18</xdr:row>
                    <xdr:rowOff>76200</xdr:rowOff>
                  </from>
                  <to>
                    <xdr:col>9</xdr:col>
                    <xdr:colOff>609600</xdr:colOff>
                    <xdr:row>18</xdr:row>
                    <xdr:rowOff>285750</xdr:rowOff>
                  </to>
                </anchor>
              </controlPr>
            </control>
          </mc:Choice>
        </mc:AlternateContent>
        <mc:AlternateContent xmlns:mc="http://schemas.openxmlformats.org/markup-compatibility/2006">
          <mc:Choice Requires="x14">
            <control shapeId="48140" r:id="rId66" name="Check Box 12">
              <controlPr defaultSize="0" autoFill="0" autoLine="0" autoPict="0">
                <anchor moveWithCells="1" sizeWithCells="1">
                  <from>
                    <xdr:col>11</xdr:col>
                    <xdr:colOff>314325</xdr:colOff>
                    <xdr:row>18</xdr:row>
                    <xdr:rowOff>66675</xdr:rowOff>
                  </from>
                  <to>
                    <xdr:col>11</xdr:col>
                    <xdr:colOff>590550</xdr:colOff>
                    <xdr:row>18</xdr:row>
                    <xdr:rowOff>276225</xdr:rowOff>
                  </to>
                </anchor>
              </controlPr>
            </control>
          </mc:Choice>
        </mc:AlternateContent>
        <mc:AlternateContent xmlns:mc="http://schemas.openxmlformats.org/markup-compatibility/2006">
          <mc:Choice Requires="x14">
            <control shapeId="48135" r:id="rId67" name="Check Box 7">
              <controlPr defaultSize="0" autoFill="0" autoLine="0" autoPict="0">
                <anchor moveWithCells="1" sizeWithCells="1">
                  <from>
                    <xdr:col>7</xdr:col>
                    <xdr:colOff>333375</xdr:colOff>
                    <xdr:row>17</xdr:row>
                    <xdr:rowOff>66675</xdr:rowOff>
                  </from>
                  <to>
                    <xdr:col>7</xdr:col>
                    <xdr:colOff>609600</xdr:colOff>
                    <xdr:row>17</xdr:row>
                    <xdr:rowOff>276225</xdr:rowOff>
                  </to>
                </anchor>
              </controlPr>
            </control>
          </mc:Choice>
        </mc:AlternateContent>
        <mc:AlternateContent xmlns:mc="http://schemas.openxmlformats.org/markup-compatibility/2006">
          <mc:Choice Requires="x14">
            <control shapeId="48136" r:id="rId68" name="Check Box 8">
              <controlPr defaultSize="0" autoFill="0" autoLine="0" autoPict="0">
                <anchor moveWithCells="1" sizeWithCells="1">
                  <from>
                    <xdr:col>9</xdr:col>
                    <xdr:colOff>333375</xdr:colOff>
                    <xdr:row>17</xdr:row>
                    <xdr:rowOff>57150</xdr:rowOff>
                  </from>
                  <to>
                    <xdr:col>9</xdr:col>
                    <xdr:colOff>609600</xdr:colOff>
                    <xdr:row>17</xdr:row>
                    <xdr:rowOff>266700</xdr:rowOff>
                  </to>
                </anchor>
              </controlPr>
            </control>
          </mc:Choice>
        </mc:AlternateContent>
        <mc:AlternateContent xmlns:mc="http://schemas.openxmlformats.org/markup-compatibility/2006">
          <mc:Choice Requires="x14">
            <control shapeId="48137" r:id="rId69" name="Check Box 9">
              <controlPr defaultSize="0" autoFill="0" autoLine="0" autoPict="0">
                <anchor moveWithCells="1" sizeWithCells="1">
                  <from>
                    <xdr:col>11</xdr:col>
                    <xdr:colOff>314325</xdr:colOff>
                    <xdr:row>17</xdr:row>
                    <xdr:rowOff>47625</xdr:rowOff>
                  </from>
                  <to>
                    <xdr:col>11</xdr:col>
                    <xdr:colOff>590550</xdr:colOff>
                    <xdr:row>17</xdr:row>
                    <xdr:rowOff>257175</xdr:rowOff>
                  </to>
                </anchor>
              </controlPr>
            </control>
          </mc:Choice>
        </mc:AlternateContent>
        <mc:AlternateContent xmlns:mc="http://schemas.openxmlformats.org/markup-compatibility/2006">
          <mc:Choice Requires="x14">
            <control shapeId="48132" r:id="rId70" name="Check Box 4">
              <controlPr defaultSize="0" autoFill="0" autoLine="0" autoPict="0">
                <anchor moveWithCells="1" sizeWithCells="1">
                  <from>
                    <xdr:col>7</xdr:col>
                    <xdr:colOff>333375</xdr:colOff>
                    <xdr:row>16</xdr:row>
                    <xdr:rowOff>133350</xdr:rowOff>
                  </from>
                  <to>
                    <xdr:col>7</xdr:col>
                    <xdr:colOff>609600</xdr:colOff>
                    <xdr:row>16</xdr:row>
                    <xdr:rowOff>342900</xdr:rowOff>
                  </to>
                </anchor>
              </controlPr>
            </control>
          </mc:Choice>
        </mc:AlternateContent>
        <mc:AlternateContent xmlns:mc="http://schemas.openxmlformats.org/markup-compatibility/2006">
          <mc:Choice Requires="x14">
            <control shapeId="48133" r:id="rId71" name="Check Box 5">
              <controlPr defaultSize="0" autoFill="0" autoLine="0" autoPict="0">
                <anchor moveWithCells="1" sizeWithCells="1">
                  <from>
                    <xdr:col>9</xdr:col>
                    <xdr:colOff>333375</xdr:colOff>
                    <xdr:row>16</xdr:row>
                    <xdr:rowOff>123825</xdr:rowOff>
                  </from>
                  <to>
                    <xdr:col>9</xdr:col>
                    <xdr:colOff>609600</xdr:colOff>
                    <xdr:row>16</xdr:row>
                    <xdr:rowOff>333375</xdr:rowOff>
                  </to>
                </anchor>
              </controlPr>
            </control>
          </mc:Choice>
        </mc:AlternateContent>
        <mc:AlternateContent xmlns:mc="http://schemas.openxmlformats.org/markup-compatibility/2006">
          <mc:Choice Requires="x14">
            <control shapeId="48134" r:id="rId72" name="Check Box 6">
              <controlPr defaultSize="0" autoFill="0" autoLine="0" autoPict="0">
                <anchor moveWithCells="1" sizeWithCells="1">
                  <from>
                    <xdr:col>11</xdr:col>
                    <xdr:colOff>314325</xdr:colOff>
                    <xdr:row>16</xdr:row>
                    <xdr:rowOff>114300</xdr:rowOff>
                  </from>
                  <to>
                    <xdr:col>11</xdr:col>
                    <xdr:colOff>590550</xdr:colOff>
                    <xdr:row>16</xdr:row>
                    <xdr:rowOff>323850</xdr:rowOff>
                  </to>
                </anchor>
              </controlPr>
            </control>
          </mc:Choice>
        </mc:AlternateContent>
        <mc:AlternateContent xmlns:mc="http://schemas.openxmlformats.org/markup-compatibility/2006">
          <mc:Choice Requires="x14">
            <control shapeId="48129" r:id="rId73" name="Check Box 1">
              <controlPr defaultSize="0" autoFill="0" autoLine="0" autoPict="0">
                <anchor moveWithCells="1" sizeWithCells="1">
                  <from>
                    <xdr:col>7</xdr:col>
                    <xdr:colOff>333375</xdr:colOff>
                    <xdr:row>15</xdr:row>
                    <xdr:rowOff>57150</xdr:rowOff>
                  </from>
                  <to>
                    <xdr:col>7</xdr:col>
                    <xdr:colOff>609600</xdr:colOff>
                    <xdr:row>15</xdr:row>
                    <xdr:rowOff>266700</xdr:rowOff>
                  </to>
                </anchor>
              </controlPr>
            </control>
          </mc:Choice>
        </mc:AlternateContent>
        <mc:AlternateContent xmlns:mc="http://schemas.openxmlformats.org/markup-compatibility/2006">
          <mc:Choice Requires="x14">
            <control shapeId="48130" r:id="rId74" name="Check Box 2">
              <controlPr defaultSize="0" autoFill="0" autoLine="0" autoPict="0">
                <anchor moveWithCells="1" sizeWithCells="1">
                  <from>
                    <xdr:col>9</xdr:col>
                    <xdr:colOff>333375</xdr:colOff>
                    <xdr:row>15</xdr:row>
                    <xdr:rowOff>47625</xdr:rowOff>
                  </from>
                  <to>
                    <xdr:col>9</xdr:col>
                    <xdr:colOff>609600</xdr:colOff>
                    <xdr:row>15</xdr:row>
                    <xdr:rowOff>257175</xdr:rowOff>
                  </to>
                </anchor>
              </controlPr>
            </control>
          </mc:Choice>
        </mc:AlternateContent>
        <mc:AlternateContent xmlns:mc="http://schemas.openxmlformats.org/markup-compatibility/2006">
          <mc:Choice Requires="x14">
            <control shapeId="48131" r:id="rId75" name="Check Box 3">
              <controlPr defaultSize="0" autoFill="0" autoLine="0" autoPict="0">
                <anchor moveWithCells="1" sizeWithCells="1">
                  <from>
                    <xdr:col>11</xdr:col>
                    <xdr:colOff>314325</xdr:colOff>
                    <xdr:row>15</xdr:row>
                    <xdr:rowOff>38100</xdr:rowOff>
                  </from>
                  <to>
                    <xdr:col>11</xdr:col>
                    <xdr:colOff>590550</xdr:colOff>
                    <xdr:row>15</xdr:row>
                    <xdr:rowOff>247650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D05A-AC52-4C32-9B38-9554FE22255D}">
  <dimension ref="A1:G20"/>
  <sheetViews>
    <sheetView zoomScaleNormal="100" workbookViewId="0">
      <selection activeCell="G10" sqref="G10"/>
    </sheetView>
  </sheetViews>
  <sheetFormatPr defaultRowHeight="13.5"/>
  <cols>
    <col min="1" max="1" width="3.625" style="79" customWidth="1"/>
    <col min="2" max="2" width="2.625" style="79" customWidth="1"/>
    <col min="3" max="3" width="24.75" style="79" customWidth="1"/>
    <col min="4" max="4" width="19.25" style="79" customWidth="1"/>
    <col min="5" max="5" width="16" style="79" customWidth="1"/>
    <col min="6" max="6" width="3.625" style="79" customWidth="1"/>
    <col min="7" max="7" width="18" style="79" customWidth="1"/>
    <col min="8" max="8" width="3.5" style="79" customWidth="1"/>
    <col min="9" max="16384" width="9" style="79"/>
  </cols>
  <sheetData>
    <row r="1" spans="1:7" s="76" customFormat="1" ht="17.25">
      <c r="A1" s="1064" t="s">
        <v>232</v>
      </c>
      <c r="B1" s="1064"/>
      <c r="C1" s="1064"/>
      <c r="D1" s="1064"/>
      <c r="E1" s="3"/>
      <c r="F1" s="1071">
        <f>表1!AE1</f>
        <v>0</v>
      </c>
      <c r="G1" s="1072"/>
    </row>
    <row r="2" spans="1:7" s="76" customFormat="1" ht="17.25">
      <c r="A2" s="328"/>
      <c r="B2" s="328"/>
      <c r="C2" s="328"/>
      <c r="D2" s="328"/>
      <c r="E2" s="3"/>
      <c r="F2" s="1073"/>
      <c r="G2" s="1074"/>
    </row>
    <row r="3" spans="1:7" s="76" customFormat="1" ht="9" customHeight="1">
      <c r="A3" s="1"/>
    </row>
    <row r="4" spans="1:7" s="76" customFormat="1" ht="18" customHeight="1">
      <c r="B4" t="s">
        <v>233</v>
      </c>
      <c r="C4" s="2" t="s">
        <v>509</v>
      </c>
    </row>
    <row r="5" spans="1:7" s="76" customFormat="1" ht="18" customHeight="1">
      <c r="B5" s="32"/>
      <c r="C5" s="2" t="s">
        <v>510</v>
      </c>
    </row>
    <row r="6" spans="1:7" s="77" customFormat="1" ht="15.95" customHeight="1">
      <c r="A6" s="34"/>
      <c r="C6" s="386" t="s">
        <v>547</v>
      </c>
    </row>
    <row r="7" spans="1:7" s="78" customFormat="1" ht="15.95" customHeight="1">
      <c r="A7" s="34"/>
      <c r="B7" s="35"/>
      <c r="C7" s="85" t="s">
        <v>548</v>
      </c>
    </row>
    <row r="8" spans="1:7" s="78" customFormat="1" ht="13.5" customHeight="1"/>
    <row r="9" spans="1:7" s="76" customFormat="1" ht="22.5" customHeight="1" thickBot="1">
      <c r="A9" s="78"/>
      <c r="B9" s="1067" t="s">
        <v>68</v>
      </c>
      <c r="C9" s="1068"/>
      <c r="D9" s="1068"/>
      <c r="E9" s="1068"/>
      <c r="F9" s="1069"/>
      <c r="G9" s="4" t="s">
        <v>69</v>
      </c>
    </row>
    <row r="10" spans="1:7" ht="28.5" customHeight="1" thickTop="1">
      <c r="A10" s="76"/>
      <c r="B10" s="86"/>
      <c r="C10" s="87" t="s">
        <v>382</v>
      </c>
      <c r="D10" s="88"/>
      <c r="E10" s="88"/>
      <c r="F10" s="89"/>
      <c r="G10" s="420"/>
    </row>
    <row r="11" spans="1:7" ht="28.5" customHeight="1">
      <c r="B11" s="90"/>
      <c r="C11" s="91" t="s">
        <v>479</v>
      </c>
      <c r="D11" s="91"/>
      <c r="E11" s="91"/>
      <c r="F11" s="92"/>
      <c r="G11" s="421"/>
    </row>
    <row r="12" spans="1:7" ht="28.5" customHeight="1">
      <c r="B12" s="90"/>
      <c r="C12" s="91" t="s">
        <v>70</v>
      </c>
      <c r="D12" s="91"/>
      <c r="E12" s="91"/>
      <c r="F12" s="92"/>
      <c r="G12" s="421"/>
    </row>
    <row r="13" spans="1:7" ht="28.5" customHeight="1">
      <c r="B13" s="90"/>
      <c r="C13" s="91" t="s">
        <v>367</v>
      </c>
      <c r="D13" s="91"/>
      <c r="E13" s="91"/>
      <c r="F13" s="92"/>
      <c r="G13" s="421"/>
    </row>
    <row r="14" spans="1:7" ht="28.5" customHeight="1">
      <c r="B14" s="90"/>
      <c r="C14" s="91" t="s">
        <v>383</v>
      </c>
      <c r="D14" s="91"/>
      <c r="E14" s="91"/>
      <c r="F14" s="92"/>
      <c r="G14" s="421"/>
    </row>
    <row r="15" spans="1:7" ht="28.5" customHeight="1">
      <c r="B15" s="90"/>
      <c r="C15" s="91" t="s">
        <v>71</v>
      </c>
      <c r="D15" s="91"/>
      <c r="E15" s="91"/>
      <c r="F15" s="92"/>
      <c r="G15" s="421"/>
    </row>
    <row r="16" spans="1:7" ht="28.5" customHeight="1">
      <c r="B16" s="90"/>
      <c r="C16" s="91" t="s">
        <v>72</v>
      </c>
      <c r="D16" s="91"/>
      <c r="E16" s="91"/>
      <c r="F16" s="92"/>
      <c r="G16" s="421"/>
    </row>
    <row r="17" spans="2:7" ht="28.5" customHeight="1">
      <c r="B17" s="90"/>
      <c r="C17" s="91" t="s">
        <v>73</v>
      </c>
      <c r="D17" s="91"/>
      <c r="E17" s="91"/>
      <c r="F17" s="92"/>
      <c r="G17" s="421"/>
    </row>
    <row r="18" spans="2:7" ht="28.5" customHeight="1">
      <c r="B18" s="90"/>
      <c r="C18" s="91" t="s">
        <v>74</v>
      </c>
      <c r="D18" s="91"/>
      <c r="E18" s="91"/>
      <c r="F18" s="92"/>
      <c r="G18" s="421"/>
    </row>
    <row r="19" spans="2:7" ht="17.25" customHeight="1">
      <c r="B19" s="93"/>
      <c r="C19" s="94" t="s">
        <v>93</v>
      </c>
      <c r="D19" s="94"/>
      <c r="E19" s="94"/>
      <c r="F19" s="95"/>
      <c r="G19" s="1065"/>
    </row>
    <row r="20" spans="2:7" ht="48.75" customHeight="1">
      <c r="B20" s="147" t="s">
        <v>75</v>
      </c>
      <c r="C20" s="1070"/>
      <c r="D20" s="1070"/>
      <c r="E20" s="1070"/>
      <c r="F20" s="148" t="s">
        <v>181</v>
      </c>
      <c r="G20" s="1066"/>
    </row>
  </sheetData>
  <mergeCells count="5">
    <mergeCell ref="A1:D1"/>
    <mergeCell ref="G19:G20"/>
    <mergeCell ref="B9:F9"/>
    <mergeCell ref="C20:E20"/>
    <mergeCell ref="F1:G2"/>
  </mergeCells>
  <phoneticPr fontId="2"/>
  <pageMargins left="0.6692913385826772" right="0.19685039370078741" top="0.39370078740157483" bottom="0.51181102362204722" header="0.31496062992125984" footer="0.27559055118110237"/>
  <pageSetup paperSize="9" orientation="portrait" r:id="rId1"/>
  <headerFooter scaleWithDoc="0" alignWithMargins="0">
    <oddFooter>&amp;L&amp;9 2026.03.31新B&amp;C-13-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sizeWithCells="1">
                  <from>
                    <xdr:col>6</xdr:col>
                    <xdr:colOff>504825</xdr:colOff>
                    <xdr:row>9</xdr:row>
                    <xdr:rowOff>66675</xdr:rowOff>
                  </from>
                  <to>
                    <xdr:col>6</xdr:col>
                    <xdr:colOff>809625</xdr:colOff>
                    <xdr:row>9</xdr:row>
                    <xdr:rowOff>304800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sizeWithCells="1">
                  <from>
                    <xdr:col>6</xdr:col>
                    <xdr:colOff>504825</xdr:colOff>
                    <xdr:row>10</xdr:row>
                    <xdr:rowOff>66675</xdr:rowOff>
                  </from>
                  <to>
                    <xdr:col>6</xdr:col>
                    <xdr:colOff>809625</xdr:colOff>
                    <xdr:row>10</xdr:row>
                    <xdr:rowOff>304800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sizeWithCells="1">
                  <from>
                    <xdr:col>6</xdr:col>
                    <xdr:colOff>504825</xdr:colOff>
                    <xdr:row>11</xdr:row>
                    <xdr:rowOff>66675</xdr:rowOff>
                  </from>
                  <to>
                    <xdr:col>6</xdr:col>
                    <xdr:colOff>809625</xdr:colOff>
                    <xdr:row>11</xdr:row>
                    <xdr:rowOff>304800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sizeWithCells="1">
                  <from>
                    <xdr:col>6</xdr:col>
                    <xdr:colOff>504825</xdr:colOff>
                    <xdr:row>12</xdr:row>
                    <xdr:rowOff>66675</xdr:rowOff>
                  </from>
                  <to>
                    <xdr:col>6</xdr:col>
                    <xdr:colOff>809625</xdr:colOff>
                    <xdr:row>12</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6</xdr:col>
                    <xdr:colOff>504825</xdr:colOff>
                    <xdr:row>13</xdr:row>
                    <xdr:rowOff>66675</xdr:rowOff>
                  </from>
                  <to>
                    <xdr:col>6</xdr:col>
                    <xdr:colOff>809625</xdr:colOff>
                    <xdr:row>13</xdr:row>
                    <xdr:rowOff>304800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6</xdr:col>
                    <xdr:colOff>504825</xdr:colOff>
                    <xdr:row>14</xdr:row>
                    <xdr:rowOff>66675</xdr:rowOff>
                  </from>
                  <to>
                    <xdr:col>6</xdr:col>
                    <xdr:colOff>809625</xdr:colOff>
                    <xdr:row>14</xdr:row>
                    <xdr:rowOff>304800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6</xdr:col>
                    <xdr:colOff>504825</xdr:colOff>
                    <xdr:row>15</xdr:row>
                    <xdr:rowOff>66675</xdr:rowOff>
                  </from>
                  <to>
                    <xdr:col>6</xdr:col>
                    <xdr:colOff>809625</xdr:colOff>
                    <xdr:row>15</xdr:row>
                    <xdr:rowOff>304800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6</xdr:col>
                    <xdr:colOff>504825</xdr:colOff>
                    <xdr:row>16</xdr:row>
                    <xdr:rowOff>66675</xdr:rowOff>
                  </from>
                  <to>
                    <xdr:col>6</xdr:col>
                    <xdr:colOff>809625</xdr:colOff>
                    <xdr:row>16</xdr:row>
                    <xdr:rowOff>304800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6</xdr:col>
                    <xdr:colOff>504825</xdr:colOff>
                    <xdr:row>17</xdr:row>
                    <xdr:rowOff>66675</xdr:rowOff>
                  </from>
                  <to>
                    <xdr:col>6</xdr:col>
                    <xdr:colOff>809625</xdr:colOff>
                    <xdr:row>17</xdr:row>
                    <xdr:rowOff>304800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6</xdr:col>
                    <xdr:colOff>504825</xdr:colOff>
                    <xdr:row>19</xdr:row>
                    <xdr:rowOff>95250</xdr:rowOff>
                  </from>
                  <to>
                    <xdr:col>6</xdr:col>
                    <xdr:colOff>809625</xdr:colOff>
                    <xdr:row>19</xdr:row>
                    <xdr:rowOff>333375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A190-0FF5-4234-B0C1-8EB064A6C61A}">
  <sheetPr transitionEvaluation="1"/>
  <dimension ref="A1:AM49"/>
  <sheetViews>
    <sheetView zoomScaleNormal="100" workbookViewId="0">
      <selection activeCell="L4" sqref="L4:AB4"/>
    </sheetView>
  </sheetViews>
  <sheetFormatPr defaultRowHeight="13.5"/>
  <cols>
    <col min="1" max="1" width="2.625" style="350" customWidth="1"/>
    <col min="2" max="2" width="1.625" style="350" customWidth="1"/>
    <col min="3" max="5" width="3.125" style="350" customWidth="1"/>
    <col min="6" max="6" width="0.875" style="350" customWidth="1"/>
    <col min="7" max="14" width="3.375" style="350" customWidth="1"/>
    <col min="15" max="18" width="2.75" style="362" customWidth="1"/>
    <col min="19" max="19" width="6.375" style="362" customWidth="1"/>
    <col min="20" max="22" width="2.875" style="362" customWidth="1"/>
    <col min="23" max="24" width="3.125" style="376" customWidth="1"/>
    <col min="25" max="26" width="2.75" style="362" customWidth="1"/>
    <col min="27" max="27" width="2.75" style="366" customWidth="1"/>
    <col min="28" max="28" width="2.75" style="367" customWidth="1"/>
    <col min="29" max="29" width="6.75" style="350" customWidth="1"/>
    <col min="30" max="49" width="3.125" style="350" customWidth="1"/>
    <col min="50" max="50" width="8.875" style="350" customWidth="1"/>
    <col min="51" max="64" width="3.125" style="350" customWidth="1"/>
    <col min="65" max="16384" width="9" style="350"/>
  </cols>
  <sheetData>
    <row r="1" spans="1:29" ht="8.25" customHeight="1">
      <c r="A1" s="349"/>
      <c r="D1" s="349"/>
      <c r="E1" s="351"/>
      <c r="F1" s="351"/>
      <c r="G1" s="351"/>
      <c r="H1" s="351"/>
      <c r="I1" s="351"/>
      <c r="J1" s="351"/>
      <c r="K1" s="351"/>
      <c r="L1" s="351"/>
      <c r="M1" s="351"/>
      <c r="N1" s="351"/>
      <c r="O1" s="351"/>
      <c r="P1" s="351"/>
      <c r="Q1" s="351"/>
      <c r="R1" s="351"/>
      <c r="S1" s="351"/>
      <c r="T1" s="351"/>
      <c r="U1" s="351"/>
      <c r="V1" s="351"/>
      <c r="W1" s="351"/>
      <c r="X1" s="352"/>
      <c r="Y1" s="353"/>
      <c r="Z1" s="354"/>
      <c r="AA1" s="354"/>
      <c r="AB1" s="354"/>
      <c r="AC1" s="354"/>
    </row>
    <row r="2" spans="1:29" ht="30" customHeight="1">
      <c r="A2" s="349"/>
      <c r="C2" s="1160" t="s">
        <v>395</v>
      </c>
      <c r="D2" s="1160"/>
      <c r="E2" s="1160"/>
      <c r="F2" s="1160"/>
      <c r="G2" s="1160"/>
      <c r="H2" s="1160"/>
      <c r="I2" s="1160"/>
      <c r="J2" s="1160"/>
      <c r="K2" s="1160"/>
      <c r="L2" s="1160"/>
      <c r="M2" s="1160"/>
      <c r="N2" s="1160"/>
      <c r="O2" s="1160"/>
      <c r="P2" s="1160"/>
      <c r="Q2" s="1160"/>
      <c r="R2" s="1160"/>
      <c r="S2" s="1160"/>
      <c r="T2" s="1160"/>
      <c r="U2" s="1160"/>
      <c r="V2" s="1160"/>
      <c r="W2" s="1160"/>
      <c r="X2" s="1160"/>
      <c r="Y2" s="1160"/>
      <c r="Z2" s="1160"/>
      <c r="AA2" s="1160"/>
      <c r="AB2" s="1160"/>
      <c r="AC2" s="1160"/>
    </row>
    <row r="3" spans="1:29" ht="16.5" customHeight="1">
      <c r="A3" s="349"/>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row>
    <row r="4" spans="1:29" ht="18" customHeight="1">
      <c r="A4" s="349"/>
      <c r="D4" s="1161" t="s">
        <v>396</v>
      </c>
      <c r="E4" s="1162"/>
      <c r="F4" s="1162"/>
      <c r="G4" s="1162"/>
      <c r="H4" s="1162"/>
      <c r="I4" s="1162"/>
      <c r="J4" s="1162"/>
      <c r="K4" s="1163"/>
      <c r="L4" s="1179"/>
      <c r="M4" s="1180"/>
      <c r="N4" s="1180"/>
      <c r="O4" s="1180"/>
      <c r="P4" s="1180"/>
      <c r="Q4" s="1180"/>
      <c r="R4" s="1180"/>
      <c r="S4" s="1180"/>
      <c r="T4" s="1180"/>
      <c r="U4" s="1180"/>
      <c r="V4" s="1180"/>
      <c r="W4" s="1180"/>
      <c r="X4" s="1180"/>
      <c r="Y4" s="1180"/>
      <c r="Z4" s="1180"/>
      <c r="AA4" s="1180"/>
      <c r="AB4" s="1181"/>
      <c r="AC4" s="356"/>
    </row>
    <row r="5" spans="1:29" ht="15.95" customHeight="1">
      <c r="A5" s="349"/>
      <c r="D5" s="1161" t="s">
        <v>397</v>
      </c>
      <c r="E5" s="1162"/>
      <c r="F5" s="1162"/>
      <c r="G5" s="1162"/>
      <c r="H5" s="1162"/>
      <c r="I5" s="1162"/>
      <c r="J5" s="1162"/>
      <c r="K5" s="1163"/>
      <c r="L5" s="1182">
        <f>表1!AE1</f>
        <v>0</v>
      </c>
      <c r="M5" s="1183"/>
      <c r="N5" s="1183"/>
      <c r="O5" s="1183"/>
      <c r="P5" s="1183"/>
      <c r="Q5" s="1183"/>
      <c r="R5" s="1183"/>
      <c r="S5" s="1183"/>
      <c r="T5" s="1183"/>
      <c r="U5" s="1183"/>
      <c r="V5" s="1183"/>
      <c r="W5" s="1183"/>
      <c r="X5" s="1183"/>
      <c r="Y5" s="1183"/>
      <c r="Z5" s="1183"/>
      <c r="AA5" s="1183"/>
      <c r="AB5" s="1184"/>
    </row>
    <row r="6" spans="1:29" ht="15.95" customHeight="1">
      <c r="A6" s="349"/>
      <c r="D6" s="1161" t="s">
        <v>398</v>
      </c>
      <c r="E6" s="1162"/>
      <c r="F6" s="1162"/>
      <c r="G6" s="1162"/>
      <c r="H6" s="1162"/>
      <c r="I6" s="1162"/>
      <c r="J6" s="1162"/>
      <c r="K6" s="1163"/>
      <c r="L6" s="1165">
        <f>表1!R6</f>
        <v>0</v>
      </c>
      <c r="M6" s="1166"/>
      <c r="N6" s="1166"/>
      <c r="O6" s="357" t="s">
        <v>399</v>
      </c>
      <c r="P6" s="504">
        <f>表1!W6</f>
        <v>0</v>
      </c>
      <c r="Q6" s="357" t="s">
        <v>400</v>
      </c>
      <c r="R6" s="358" t="s">
        <v>230</v>
      </c>
      <c r="S6" s="1166">
        <f>表1!AB6</f>
        <v>0</v>
      </c>
      <c r="T6" s="1166"/>
      <c r="U6" s="1166"/>
      <c r="V6" s="359" t="s">
        <v>399</v>
      </c>
      <c r="W6" s="504">
        <f>表1!AG6</f>
        <v>0</v>
      </c>
      <c r="X6" s="357" t="s">
        <v>401</v>
      </c>
      <c r="Y6" s="357"/>
      <c r="Z6" s="357"/>
      <c r="AA6" s="360"/>
      <c r="AB6" s="361"/>
    </row>
    <row r="7" spans="1:29" ht="15.95" customHeight="1">
      <c r="A7" s="349"/>
      <c r="D7" s="1161" t="s">
        <v>480</v>
      </c>
      <c r="E7" s="1162"/>
      <c r="F7" s="1162"/>
      <c r="G7" s="1162"/>
      <c r="H7" s="1162"/>
      <c r="I7" s="1162"/>
      <c r="J7" s="1162"/>
      <c r="K7" s="1163"/>
      <c r="L7" s="1167">
        <f>表2!Q7</f>
        <v>0</v>
      </c>
      <c r="M7" s="1168"/>
      <c r="N7" s="1168"/>
      <c r="O7" s="358" t="s">
        <v>200</v>
      </c>
      <c r="P7" s="505">
        <f>表2!V7</f>
        <v>0</v>
      </c>
      <c r="Q7" s="358" t="s">
        <v>201</v>
      </c>
      <c r="R7" s="358" t="s">
        <v>230</v>
      </c>
      <c r="S7" s="1168">
        <f>表2!Y7</f>
        <v>0</v>
      </c>
      <c r="T7" s="1168"/>
      <c r="U7" s="1168"/>
      <c r="V7" s="358" t="s">
        <v>200</v>
      </c>
      <c r="W7" s="505">
        <f>表2!AD7</f>
        <v>0</v>
      </c>
      <c r="X7" s="1172" t="s">
        <v>401</v>
      </c>
      <c r="Y7" s="1172"/>
      <c r="Z7" s="357"/>
      <c r="AA7" s="360"/>
      <c r="AB7" s="361"/>
    </row>
    <row r="8" spans="1:29" ht="15.75" customHeight="1">
      <c r="B8" s="362"/>
      <c r="C8" s="363"/>
      <c r="D8" s="364"/>
      <c r="E8" s="363"/>
      <c r="F8" s="363"/>
      <c r="G8" s="364"/>
      <c r="H8" s="364"/>
      <c r="I8" s="364"/>
      <c r="J8" s="364"/>
      <c r="K8" s="364"/>
      <c r="L8" s="364"/>
      <c r="M8" s="364"/>
      <c r="N8" s="364"/>
      <c r="O8" s="364"/>
      <c r="P8" s="364"/>
      <c r="Q8" s="364"/>
      <c r="R8" s="364"/>
      <c r="S8" s="364"/>
      <c r="T8" s="364"/>
      <c r="U8" s="364"/>
      <c r="V8" s="364"/>
      <c r="W8" s="365"/>
      <c r="X8" s="365"/>
      <c r="Y8" s="364"/>
      <c r="Z8" s="364"/>
    </row>
    <row r="9" spans="1:29" ht="18" customHeight="1">
      <c r="C9" s="368" t="s">
        <v>402</v>
      </c>
      <c r="G9" s="362"/>
      <c r="H9" s="362"/>
      <c r="I9" s="362"/>
      <c r="J9" s="362"/>
      <c r="K9" s="362"/>
      <c r="L9" s="362"/>
      <c r="M9" s="362"/>
      <c r="N9" s="362"/>
      <c r="W9" s="369"/>
      <c r="X9" s="369"/>
    </row>
    <row r="10" spans="1:29" ht="21" customHeight="1">
      <c r="C10" s="1173" t="s">
        <v>81</v>
      </c>
      <c r="D10" s="1174"/>
      <c r="E10" s="1174"/>
      <c r="F10" s="1174"/>
      <c r="G10" s="1174"/>
      <c r="H10" s="1174"/>
      <c r="I10" s="1174"/>
      <c r="J10" s="1174"/>
      <c r="K10" s="1174"/>
      <c r="L10" s="1174"/>
      <c r="M10" s="1174"/>
      <c r="N10" s="1175"/>
      <c r="O10" s="1176" t="s">
        <v>197</v>
      </c>
      <c r="P10" s="1177"/>
      <c r="Q10" s="1177"/>
      <c r="R10" s="1177"/>
      <c r="S10" s="1178"/>
      <c r="T10" s="1176" t="s">
        <v>403</v>
      </c>
      <c r="U10" s="1177"/>
      <c r="V10" s="1177"/>
      <c r="W10" s="1177"/>
      <c r="X10" s="1178"/>
      <c r="Y10" s="1176" t="s">
        <v>404</v>
      </c>
      <c r="Z10" s="1177"/>
      <c r="AA10" s="1177"/>
      <c r="AB10" s="1177"/>
      <c r="AC10" s="1178"/>
    </row>
    <row r="11" spans="1:29" ht="18.75" customHeight="1">
      <c r="C11" s="1081" t="s">
        <v>121</v>
      </c>
      <c r="D11" s="1155" t="s">
        <v>425</v>
      </c>
      <c r="E11" s="1157" t="s">
        <v>426</v>
      </c>
      <c r="F11" s="1158"/>
      <c r="G11" s="1158"/>
      <c r="H11" s="1158"/>
      <c r="I11" s="1158"/>
      <c r="J11" s="1158"/>
      <c r="K11" s="1158"/>
      <c r="L11" s="1158"/>
      <c r="M11" s="1158"/>
      <c r="N11" s="1158"/>
      <c r="O11" s="1158"/>
      <c r="P11" s="1158"/>
      <c r="Q11" s="1158"/>
      <c r="R11" s="1158"/>
      <c r="S11" s="1158"/>
      <c r="T11" s="1158"/>
      <c r="U11" s="1158"/>
      <c r="V11" s="1158"/>
      <c r="W11" s="1158"/>
      <c r="X11" s="1158"/>
      <c r="Y11" s="1158"/>
      <c r="Z11" s="1158"/>
      <c r="AA11" s="1158"/>
      <c r="AB11" s="1158"/>
      <c r="AC11" s="1159"/>
    </row>
    <row r="12" spans="1:29" ht="18.75" customHeight="1">
      <c r="C12" s="1082"/>
      <c r="D12" s="1156"/>
      <c r="E12" s="1119" t="s">
        <v>441</v>
      </c>
      <c r="F12" s="1119"/>
      <c r="G12" s="1119"/>
      <c r="H12" s="1119"/>
      <c r="I12" s="1119"/>
      <c r="J12" s="1119"/>
      <c r="K12" s="1119"/>
      <c r="L12" s="1119"/>
      <c r="M12" s="1119"/>
      <c r="N12" s="1119"/>
      <c r="O12" s="1094" t="str">
        <f>表2!N12</f>
        <v/>
      </c>
      <c r="P12" s="1095"/>
      <c r="Q12" s="1095"/>
      <c r="R12" s="1095"/>
      <c r="S12" s="410" t="s">
        <v>80</v>
      </c>
      <c r="T12" s="1096" t="str">
        <f>IF(ISBLANK(表2!U12),"",表2!U12)</f>
        <v/>
      </c>
      <c r="U12" s="1097"/>
      <c r="V12" s="1097"/>
      <c r="W12" s="1098" t="s">
        <v>394</v>
      </c>
      <c r="X12" s="1099"/>
      <c r="Y12" s="1094" t="str">
        <f>IF(COUNT(T12)=0,"",O12*(T12*0.01+1))</f>
        <v/>
      </c>
      <c r="Z12" s="1095"/>
      <c r="AA12" s="1095"/>
      <c r="AB12" s="1095"/>
      <c r="AC12" s="410" t="s">
        <v>80</v>
      </c>
    </row>
    <row r="13" spans="1:29" ht="18.75" customHeight="1">
      <c r="C13" s="1082"/>
      <c r="D13" s="1156"/>
      <c r="E13" s="1119" t="s">
        <v>442</v>
      </c>
      <c r="F13" s="1119"/>
      <c r="G13" s="1119"/>
      <c r="H13" s="1119"/>
      <c r="I13" s="1119"/>
      <c r="J13" s="1119"/>
      <c r="K13" s="1119"/>
      <c r="L13" s="1119"/>
      <c r="M13" s="1119"/>
      <c r="N13" s="1119"/>
      <c r="O13" s="1094" t="str">
        <f>表2!N13</f>
        <v/>
      </c>
      <c r="P13" s="1095"/>
      <c r="Q13" s="1095"/>
      <c r="R13" s="1095"/>
      <c r="S13" s="410" t="s">
        <v>80</v>
      </c>
      <c r="T13" s="1096" t="str">
        <f>IF(ISBLANK(表2!U13),"",表2!U13)</f>
        <v/>
      </c>
      <c r="U13" s="1097"/>
      <c r="V13" s="1097"/>
      <c r="W13" s="1098" t="s">
        <v>394</v>
      </c>
      <c r="X13" s="1099"/>
      <c r="Y13" s="1094" t="str">
        <f>IF(COUNT(T13)=0,"",O13*(T13*0.01+1))</f>
        <v/>
      </c>
      <c r="Z13" s="1095"/>
      <c r="AA13" s="1095"/>
      <c r="AB13" s="1095"/>
      <c r="AC13" s="410" t="s">
        <v>80</v>
      </c>
    </row>
    <row r="14" spans="1:29" ht="18.75" customHeight="1">
      <c r="C14" s="1082"/>
      <c r="D14" s="1156"/>
      <c r="E14" s="1119" t="s">
        <v>443</v>
      </c>
      <c r="F14" s="1119"/>
      <c r="G14" s="1119"/>
      <c r="H14" s="1119"/>
      <c r="I14" s="1119"/>
      <c r="J14" s="1119"/>
      <c r="K14" s="1119"/>
      <c r="L14" s="1119"/>
      <c r="M14" s="1119"/>
      <c r="N14" s="1119"/>
      <c r="O14" s="1094" t="str">
        <f>表2!N14</f>
        <v/>
      </c>
      <c r="P14" s="1095"/>
      <c r="Q14" s="1095"/>
      <c r="R14" s="1095"/>
      <c r="S14" s="410" t="s">
        <v>80</v>
      </c>
      <c r="T14" s="1096" t="str">
        <f>IF(ISBLANK(表2!U14),"",表2!U14)</f>
        <v/>
      </c>
      <c r="U14" s="1097"/>
      <c r="V14" s="1097"/>
      <c r="W14" s="1098" t="s">
        <v>394</v>
      </c>
      <c r="X14" s="1099"/>
      <c r="Y14" s="1094" t="str">
        <f>IF(COUNT(T14)=0,"",O14*(T14*0.01+1))</f>
        <v/>
      </c>
      <c r="Z14" s="1095"/>
      <c r="AA14" s="1095"/>
      <c r="AB14" s="1095"/>
      <c r="AC14" s="410" t="s">
        <v>80</v>
      </c>
    </row>
    <row r="15" spans="1:29" ht="18.75" customHeight="1">
      <c r="C15" s="1082"/>
      <c r="D15" s="1156"/>
      <c r="E15" s="1147" t="s">
        <v>427</v>
      </c>
      <c r="F15" s="1148"/>
      <c r="G15" s="1148"/>
      <c r="H15" s="1148"/>
      <c r="I15" s="1148"/>
      <c r="J15" s="1148"/>
      <c r="K15" s="1148"/>
      <c r="L15" s="1148"/>
      <c r="M15" s="1148"/>
      <c r="N15" s="1148"/>
      <c r="O15" s="1148"/>
      <c r="P15" s="1148"/>
      <c r="Q15" s="1148"/>
      <c r="R15" s="1148"/>
      <c r="S15" s="1148"/>
      <c r="T15" s="1148"/>
      <c r="U15" s="1148"/>
      <c r="V15" s="1148"/>
      <c r="W15" s="1148"/>
      <c r="X15" s="1148"/>
      <c r="Y15" s="1148"/>
      <c r="Z15" s="1148"/>
      <c r="AA15" s="1148"/>
      <c r="AB15" s="1148"/>
      <c r="AC15" s="1149"/>
    </row>
    <row r="16" spans="1:29" ht="18.75" customHeight="1">
      <c r="C16" s="1082"/>
      <c r="D16" s="1156"/>
      <c r="E16" s="1119" t="s">
        <v>441</v>
      </c>
      <c r="F16" s="1119"/>
      <c r="G16" s="1119"/>
      <c r="H16" s="1119"/>
      <c r="I16" s="1119"/>
      <c r="J16" s="1119"/>
      <c r="K16" s="1119"/>
      <c r="L16" s="1119"/>
      <c r="M16" s="1119"/>
      <c r="N16" s="1119"/>
      <c r="O16" s="1094" t="str">
        <f>表2!N16</f>
        <v/>
      </c>
      <c r="P16" s="1095"/>
      <c r="Q16" s="1095"/>
      <c r="R16" s="1095"/>
      <c r="S16" s="410" t="s">
        <v>80</v>
      </c>
      <c r="T16" s="1096" t="str">
        <f>IF(ISBLANK(表2!U16),"",表2!U16)</f>
        <v/>
      </c>
      <c r="U16" s="1097"/>
      <c r="V16" s="1097"/>
      <c r="W16" s="1098" t="s">
        <v>394</v>
      </c>
      <c r="X16" s="1099"/>
      <c r="Y16" s="1094" t="str">
        <f t="shared" ref="Y16:Y21" si="0">IF(COUNT(T16)=0,"",O16*(T16*0.01+1))</f>
        <v/>
      </c>
      <c r="Z16" s="1095"/>
      <c r="AA16" s="1095"/>
      <c r="AB16" s="1095"/>
      <c r="AC16" s="414" t="s">
        <v>80</v>
      </c>
    </row>
    <row r="17" spans="3:39" ht="18.75" customHeight="1">
      <c r="C17" s="1082"/>
      <c r="D17" s="1156"/>
      <c r="E17" s="1119" t="s">
        <v>442</v>
      </c>
      <c r="F17" s="1119"/>
      <c r="G17" s="1119"/>
      <c r="H17" s="1119"/>
      <c r="I17" s="1119"/>
      <c r="J17" s="1119"/>
      <c r="K17" s="1119"/>
      <c r="L17" s="1119"/>
      <c r="M17" s="1119"/>
      <c r="N17" s="1119"/>
      <c r="O17" s="1094" t="str">
        <f>表2!N17</f>
        <v/>
      </c>
      <c r="P17" s="1095"/>
      <c r="Q17" s="1095"/>
      <c r="R17" s="1095"/>
      <c r="S17" s="410" t="s">
        <v>15</v>
      </c>
      <c r="T17" s="1096" t="str">
        <f>IF(ISBLANK(表2!U17),"",表2!U17)</f>
        <v/>
      </c>
      <c r="U17" s="1097"/>
      <c r="V17" s="1097"/>
      <c r="W17" s="1098" t="s">
        <v>394</v>
      </c>
      <c r="X17" s="1099"/>
      <c r="Y17" s="1094" t="str">
        <f t="shared" si="0"/>
        <v/>
      </c>
      <c r="Z17" s="1095"/>
      <c r="AA17" s="1095"/>
      <c r="AB17" s="1095"/>
      <c r="AC17" s="414" t="s">
        <v>80</v>
      </c>
    </row>
    <row r="18" spans="3:39" ht="18.75" customHeight="1">
      <c r="C18" s="1082"/>
      <c r="D18" s="1156"/>
      <c r="E18" s="1118" t="s">
        <v>443</v>
      </c>
      <c r="F18" s="1118"/>
      <c r="G18" s="1118"/>
      <c r="H18" s="1118"/>
      <c r="I18" s="1118"/>
      <c r="J18" s="1118"/>
      <c r="K18" s="1118"/>
      <c r="L18" s="1118"/>
      <c r="M18" s="1118"/>
      <c r="N18" s="1118"/>
      <c r="O18" s="1088" t="str">
        <f>表2!N18</f>
        <v/>
      </c>
      <c r="P18" s="1089"/>
      <c r="Q18" s="1089"/>
      <c r="R18" s="1089"/>
      <c r="S18" s="411" t="s">
        <v>15</v>
      </c>
      <c r="T18" s="1090" t="str">
        <f>IF(ISBLANK(表2!U18),"",表2!U18)</f>
        <v/>
      </c>
      <c r="U18" s="1091"/>
      <c r="V18" s="1091"/>
      <c r="W18" s="1092" t="s">
        <v>394</v>
      </c>
      <c r="X18" s="1093"/>
      <c r="Y18" s="1088" t="str">
        <f t="shared" si="0"/>
        <v/>
      </c>
      <c r="Z18" s="1089"/>
      <c r="AA18" s="1089"/>
      <c r="AB18" s="1089"/>
      <c r="AC18" s="415" t="s">
        <v>80</v>
      </c>
    </row>
    <row r="19" spans="3:39" ht="18.75" customHeight="1">
      <c r="C19" s="1082"/>
      <c r="D19" s="1155" t="s">
        <v>430</v>
      </c>
      <c r="E19" s="1169" t="s">
        <v>502</v>
      </c>
      <c r="F19" s="1170"/>
      <c r="G19" s="1170"/>
      <c r="H19" s="1170"/>
      <c r="I19" s="1170"/>
      <c r="J19" s="1170"/>
      <c r="K19" s="1170"/>
      <c r="L19" s="1170"/>
      <c r="M19" s="1170"/>
      <c r="N19" s="1171"/>
      <c r="O19" s="1151" t="str">
        <f>表2!N19</f>
        <v/>
      </c>
      <c r="P19" s="1152"/>
      <c r="Q19" s="1152"/>
      <c r="R19" s="1152"/>
      <c r="S19" s="409" t="s">
        <v>411</v>
      </c>
      <c r="T19" s="1153" t="str">
        <f>IF(ISBLANK(表2!U19),"",表2!U19)</f>
        <v/>
      </c>
      <c r="U19" s="1154"/>
      <c r="V19" s="1154"/>
      <c r="W19" s="1150" t="s">
        <v>394</v>
      </c>
      <c r="X19" s="1115"/>
      <c r="Y19" s="1151" t="str">
        <f t="shared" si="0"/>
        <v/>
      </c>
      <c r="Z19" s="1152"/>
      <c r="AA19" s="1152"/>
      <c r="AB19" s="1152"/>
      <c r="AC19" s="409" t="s">
        <v>411</v>
      </c>
    </row>
    <row r="20" spans="3:39" ht="18.75" customHeight="1">
      <c r="C20" s="1082"/>
      <c r="D20" s="1156"/>
      <c r="E20" s="1119" t="s">
        <v>333</v>
      </c>
      <c r="F20" s="1119"/>
      <c r="G20" s="1119"/>
      <c r="H20" s="1119"/>
      <c r="I20" s="1119"/>
      <c r="J20" s="1119"/>
      <c r="K20" s="1119"/>
      <c r="L20" s="1119"/>
      <c r="M20" s="1119"/>
      <c r="N20" s="1119"/>
      <c r="O20" s="1094" t="str">
        <f>表2!N20</f>
        <v/>
      </c>
      <c r="P20" s="1095"/>
      <c r="Q20" s="1095"/>
      <c r="R20" s="1095"/>
      <c r="S20" s="416" t="s">
        <v>436</v>
      </c>
      <c r="T20" s="1096" t="str">
        <f>IF(ISBLANK(表2!U20),"",表2!U20)</f>
        <v/>
      </c>
      <c r="U20" s="1097"/>
      <c r="V20" s="1097"/>
      <c r="W20" s="1130" t="s">
        <v>394</v>
      </c>
      <c r="X20" s="1131"/>
      <c r="Y20" s="1094" t="str">
        <f t="shared" si="0"/>
        <v/>
      </c>
      <c r="Z20" s="1095"/>
      <c r="AA20" s="1095"/>
      <c r="AB20" s="1095"/>
      <c r="AC20" s="417" t="s">
        <v>436</v>
      </c>
    </row>
    <row r="21" spans="3:39" ht="18.75" customHeight="1">
      <c r="C21" s="1082"/>
      <c r="D21" s="1156"/>
      <c r="E21" s="1119" t="s">
        <v>406</v>
      </c>
      <c r="F21" s="1119"/>
      <c r="G21" s="1119"/>
      <c r="H21" s="1119"/>
      <c r="I21" s="1119"/>
      <c r="J21" s="1119"/>
      <c r="K21" s="1119"/>
      <c r="L21" s="1119"/>
      <c r="M21" s="1119"/>
      <c r="N21" s="1119"/>
      <c r="O21" s="1094" t="str">
        <f>表2!N21</f>
        <v/>
      </c>
      <c r="P21" s="1095"/>
      <c r="Q21" s="1095"/>
      <c r="R21" s="1095"/>
      <c r="S21" s="410" t="s">
        <v>433</v>
      </c>
      <c r="T21" s="1096" t="str">
        <f>IF(ISBLANK(表2!U21),"",表2!U21)</f>
        <v/>
      </c>
      <c r="U21" s="1097"/>
      <c r="V21" s="1097"/>
      <c r="W21" s="1098" t="s">
        <v>394</v>
      </c>
      <c r="X21" s="1099"/>
      <c r="Y21" s="1094" t="str">
        <f t="shared" si="0"/>
        <v/>
      </c>
      <c r="Z21" s="1095"/>
      <c r="AA21" s="1095"/>
      <c r="AB21" s="1095"/>
      <c r="AC21" s="410" t="s">
        <v>433</v>
      </c>
    </row>
    <row r="22" spans="3:39" ht="18.75" customHeight="1">
      <c r="C22" s="1082"/>
      <c r="D22" s="1156"/>
      <c r="E22" s="1141" t="s">
        <v>428</v>
      </c>
      <c r="F22" s="1142"/>
      <c r="G22" s="1142"/>
      <c r="H22" s="1142"/>
      <c r="I22" s="1142"/>
      <c r="J22" s="1142"/>
      <c r="K22" s="1142"/>
      <c r="L22" s="1142"/>
      <c r="M22" s="1142"/>
      <c r="N22" s="1143"/>
      <c r="O22" s="1094" t="str">
        <f>表2!N22</f>
        <v/>
      </c>
      <c r="P22" s="1095"/>
      <c r="Q22" s="1095"/>
      <c r="R22" s="1095"/>
      <c r="S22" s="410" t="s">
        <v>80</v>
      </c>
      <c r="T22" s="1096" t="str">
        <f>IF(ISBLANK(表2!U22),"",表2!U22)</f>
        <v/>
      </c>
      <c r="U22" s="1097"/>
      <c r="V22" s="1097"/>
      <c r="W22" s="1098" t="s">
        <v>394</v>
      </c>
      <c r="X22" s="1099"/>
      <c r="Y22" s="1094" t="str">
        <f>IF(COUNT(T22)=0,"",O22*(T22*0.01+1))</f>
        <v/>
      </c>
      <c r="Z22" s="1095"/>
      <c r="AA22" s="1095"/>
      <c r="AB22" s="1095"/>
      <c r="AC22" s="414" t="s">
        <v>80</v>
      </c>
    </row>
    <row r="23" spans="3:39" ht="18.75" customHeight="1">
      <c r="C23" s="1082"/>
      <c r="D23" s="1156"/>
      <c r="E23" s="1141" t="s">
        <v>429</v>
      </c>
      <c r="F23" s="1142"/>
      <c r="G23" s="1142"/>
      <c r="H23" s="1142"/>
      <c r="I23" s="1142"/>
      <c r="J23" s="1142"/>
      <c r="K23" s="1142"/>
      <c r="L23" s="1142"/>
      <c r="M23" s="1142"/>
      <c r="N23" s="1143"/>
      <c r="O23" s="1094" t="str">
        <f>表2!N23</f>
        <v/>
      </c>
      <c r="P23" s="1095"/>
      <c r="Q23" s="1095"/>
      <c r="R23" s="1095"/>
      <c r="S23" s="410" t="s">
        <v>15</v>
      </c>
      <c r="T23" s="1096" t="str">
        <f>IF(ISBLANK(表2!U23),"",表2!U23)</f>
        <v/>
      </c>
      <c r="U23" s="1097"/>
      <c r="V23" s="1097"/>
      <c r="W23" s="1098" t="s">
        <v>394</v>
      </c>
      <c r="X23" s="1099"/>
      <c r="Y23" s="1094" t="str">
        <f t="shared" ref="Y23:Y33" si="1">IF(COUNT(T23)=0,"",O23*(T23*0.01+1))</f>
        <v/>
      </c>
      <c r="Z23" s="1095"/>
      <c r="AA23" s="1095"/>
      <c r="AB23" s="1095"/>
      <c r="AC23" s="414" t="s">
        <v>15</v>
      </c>
    </row>
    <row r="24" spans="3:39" ht="18.75" customHeight="1">
      <c r="C24" s="1082"/>
      <c r="D24" s="1156"/>
      <c r="E24" s="1141" t="s">
        <v>408</v>
      </c>
      <c r="F24" s="1142"/>
      <c r="G24" s="1142"/>
      <c r="H24" s="1142"/>
      <c r="I24" s="1142"/>
      <c r="J24" s="1142"/>
      <c r="K24" s="1142"/>
      <c r="L24" s="1142"/>
      <c r="M24" s="1142"/>
      <c r="N24" s="1143"/>
      <c r="O24" s="1094" t="str">
        <f>表2!N24</f>
        <v/>
      </c>
      <c r="P24" s="1095"/>
      <c r="Q24" s="1095"/>
      <c r="R24" s="1095"/>
      <c r="S24" s="410" t="s">
        <v>15</v>
      </c>
      <c r="T24" s="1096" t="str">
        <f>IF(ISBLANK(表2!U24),"",表2!U24)</f>
        <v/>
      </c>
      <c r="U24" s="1097"/>
      <c r="V24" s="1097"/>
      <c r="W24" s="1098" t="s">
        <v>394</v>
      </c>
      <c r="X24" s="1099"/>
      <c r="Y24" s="1094" t="str">
        <f t="shared" si="1"/>
        <v/>
      </c>
      <c r="Z24" s="1095"/>
      <c r="AA24" s="1095"/>
      <c r="AB24" s="1095"/>
      <c r="AC24" s="414" t="s">
        <v>15</v>
      </c>
    </row>
    <row r="25" spans="3:39" ht="18.75" customHeight="1" thickBot="1">
      <c r="C25" s="1083"/>
      <c r="D25" s="1164"/>
      <c r="E25" s="1144" t="s">
        <v>409</v>
      </c>
      <c r="F25" s="1145"/>
      <c r="G25" s="1145"/>
      <c r="H25" s="1145"/>
      <c r="I25" s="1145"/>
      <c r="J25" s="1145"/>
      <c r="K25" s="1145"/>
      <c r="L25" s="1145"/>
      <c r="M25" s="1145"/>
      <c r="N25" s="1146"/>
      <c r="O25" s="1128" t="str">
        <f>表2!N25</f>
        <v/>
      </c>
      <c r="P25" s="1129"/>
      <c r="Q25" s="1129"/>
      <c r="R25" s="1129"/>
      <c r="S25" s="410" t="s">
        <v>15</v>
      </c>
      <c r="T25" s="1126" t="str">
        <f>IF(ISBLANK(表2!U25),"",表2!U25)</f>
        <v/>
      </c>
      <c r="U25" s="1127"/>
      <c r="V25" s="1127"/>
      <c r="W25" s="1124" t="s">
        <v>394</v>
      </c>
      <c r="X25" s="1125"/>
      <c r="Y25" s="1128" t="str">
        <f t="shared" si="1"/>
        <v/>
      </c>
      <c r="Z25" s="1129"/>
      <c r="AA25" s="1129"/>
      <c r="AB25" s="1129"/>
      <c r="AC25" s="414" t="s">
        <v>15</v>
      </c>
    </row>
    <row r="26" spans="3:39" ht="18.75" customHeight="1" thickTop="1">
      <c r="C26" s="1084" t="s">
        <v>410</v>
      </c>
      <c r="D26" s="1085"/>
      <c r="E26" s="1132" t="s">
        <v>405</v>
      </c>
      <c r="F26" s="1133"/>
      <c r="G26" s="1133"/>
      <c r="H26" s="1133"/>
      <c r="I26" s="1133"/>
      <c r="J26" s="1133"/>
      <c r="K26" s="1133"/>
      <c r="L26" s="1133"/>
      <c r="M26" s="1133"/>
      <c r="N26" s="1134"/>
      <c r="O26" s="1135" t="str">
        <f>表2!N26</f>
        <v/>
      </c>
      <c r="P26" s="1136"/>
      <c r="Q26" s="1136"/>
      <c r="R26" s="1136"/>
      <c r="S26" s="418" t="s">
        <v>80</v>
      </c>
      <c r="T26" s="1137" t="str">
        <f>IF(ISBLANK(表2!U26),"",表2!U26)</f>
        <v/>
      </c>
      <c r="U26" s="1138"/>
      <c r="V26" s="1138"/>
      <c r="W26" s="1139" t="s">
        <v>394</v>
      </c>
      <c r="X26" s="1140"/>
      <c r="Y26" s="1135" t="str">
        <f t="shared" si="1"/>
        <v/>
      </c>
      <c r="Z26" s="1136"/>
      <c r="AA26" s="1136"/>
      <c r="AB26" s="1136"/>
      <c r="AC26" s="419" t="s">
        <v>80</v>
      </c>
    </row>
    <row r="27" spans="3:39" ht="18.75" customHeight="1">
      <c r="C27" s="1084"/>
      <c r="D27" s="1085"/>
      <c r="E27" s="1119" t="s">
        <v>431</v>
      </c>
      <c r="F27" s="1119"/>
      <c r="G27" s="1119"/>
      <c r="H27" s="1119"/>
      <c r="I27" s="1119"/>
      <c r="J27" s="1119"/>
      <c r="K27" s="1119"/>
      <c r="L27" s="1119"/>
      <c r="M27" s="1119"/>
      <c r="N27" s="1119"/>
      <c r="O27" s="1094" t="str">
        <f>表2!N27</f>
        <v/>
      </c>
      <c r="P27" s="1095"/>
      <c r="Q27" s="1095"/>
      <c r="R27" s="1095"/>
      <c r="S27" s="410" t="s">
        <v>411</v>
      </c>
      <c r="T27" s="1096" t="str">
        <f>IF(ISBLANK(表2!U27),"",表2!U27)</f>
        <v/>
      </c>
      <c r="U27" s="1097"/>
      <c r="V27" s="1097"/>
      <c r="W27" s="1098" t="s">
        <v>394</v>
      </c>
      <c r="X27" s="1099"/>
      <c r="Y27" s="1094" t="str">
        <f t="shared" si="1"/>
        <v/>
      </c>
      <c r="Z27" s="1095"/>
      <c r="AA27" s="1095"/>
      <c r="AB27" s="1095"/>
      <c r="AC27" s="417" t="s">
        <v>411</v>
      </c>
      <c r="AM27" s="370"/>
    </row>
    <row r="28" spans="3:39" ht="18.75" customHeight="1">
      <c r="C28" s="1084"/>
      <c r="D28" s="1085"/>
      <c r="E28" s="1119" t="s">
        <v>406</v>
      </c>
      <c r="F28" s="1119"/>
      <c r="G28" s="1119"/>
      <c r="H28" s="1119"/>
      <c r="I28" s="1119"/>
      <c r="J28" s="1119"/>
      <c r="K28" s="1119"/>
      <c r="L28" s="1119"/>
      <c r="M28" s="1119"/>
      <c r="N28" s="1119"/>
      <c r="O28" s="1094" t="str">
        <f>表2!N28</f>
        <v/>
      </c>
      <c r="P28" s="1095"/>
      <c r="Q28" s="1095"/>
      <c r="R28" s="1095"/>
      <c r="S28" s="410" t="s">
        <v>225</v>
      </c>
      <c r="T28" s="1096" t="str">
        <f>IF(ISBLANK(表2!U28),"",表2!U28)</f>
        <v/>
      </c>
      <c r="U28" s="1097"/>
      <c r="V28" s="1097"/>
      <c r="W28" s="1098" t="s">
        <v>394</v>
      </c>
      <c r="X28" s="1099"/>
      <c r="Y28" s="1094" t="str">
        <f t="shared" si="1"/>
        <v/>
      </c>
      <c r="Z28" s="1095"/>
      <c r="AA28" s="1095"/>
      <c r="AB28" s="1095"/>
      <c r="AC28" s="410" t="s">
        <v>225</v>
      </c>
    </row>
    <row r="29" spans="3:39" ht="18.75" customHeight="1">
      <c r="C29" s="1084"/>
      <c r="D29" s="1085"/>
      <c r="E29" s="1119" t="s">
        <v>333</v>
      </c>
      <c r="F29" s="1119"/>
      <c r="G29" s="1119"/>
      <c r="H29" s="1119"/>
      <c r="I29" s="1119"/>
      <c r="J29" s="1119"/>
      <c r="K29" s="1119"/>
      <c r="L29" s="1119"/>
      <c r="M29" s="1119"/>
      <c r="N29" s="1119"/>
      <c r="O29" s="1094" t="str">
        <f>表2!N29</f>
        <v/>
      </c>
      <c r="P29" s="1095"/>
      <c r="Q29" s="1095"/>
      <c r="R29" s="1095"/>
      <c r="S29" s="416" t="s">
        <v>436</v>
      </c>
      <c r="T29" s="1096" t="str">
        <f>IF(ISBLANK(表2!U29),"",表2!U29)</f>
        <v/>
      </c>
      <c r="U29" s="1097"/>
      <c r="V29" s="1097"/>
      <c r="W29" s="1130" t="s">
        <v>394</v>
      </c>
      <c r="X29" s="1131"/>
      <c r="Y29" s="1094" t="str">
        <f t="shared" si="1"/>
        <v/>
      </c>
      <c r="Z29" s="1095"/>
      <c r="AA29" s="1095"/>
      <c r="AB29" s="1095"/>
      <c r="AC29" s="416" t="s">
        <v>436</v>
      </c>
    </row>
    <row r="30" spans="3:39" ht="18.75" customHeight="1">
      <c r="C30" s="1084"/>
      <c r="D30" s="1085"/>
      <c r="E30" s="1119" t="s">
        <v>432</v>
      </c>
      <c r="F30" s="1119"/>
      <c r="G30" s="1119"/>
      <c r="H30" s="1119"/>
      <c r="I30" s="1119"/>
      <c r="J30" s="1119"/>
      <c r="K30" s="1119"/>
      <c r="L30" s="1119"/>
      <c r="M30" s="1119"/>
      <c r="N30" s="1119"/>
      <c r="O30" s="1094" t="str">
        <f>表2!N30</f>
        <v/>
      </c>
      <c r="P30" s="1095"/>
      <c r="Q30" s="1095"/>
      <c r="R30" s="1095"/>
      <c r="S30" s="410" t="s">
        <v>80</v>
      </c>
      <c r="T30" s="1096" t="str">
        <f>IF(ISBLANK(表2!U30),"",表2!U30)</f>
        <v/>
      </c>
      <c r="U30" s="1097"/>
      <c r="V30" s="1097"/>
      <c r="W30" s="1098" t="s">
        <v>394</v>
      </c>
      <c r="X30" s="1099"/>
      <c r="Y30" s="1094" t="str">
        <f t="shared" si="1"/>
        <v/>
      </c>
      <c r="Z30" s="1095"/>
      <c r="AA30" s="1095"/>
      <c r="AB30" s="1095"/>
      <c r="AC30" s="414" t="s">
        <v>15</v>
      </c>
    </row>
    <row r="31" spans="3:39" ht="18.75" customHeight="1">
      <c r="C31" s="1084"/>
      <c r="D31" s="1085"/>
      <c r="E31" s="1119" t="s">
        <v>429</v>
      </c>
      <c r="F31" s="1119"/>
      <c r="G31" s="1119"/>
      <c r="H31" s="1119"/>
      <c r="I31" s="1119"/>
      <c r="J31" s="1119"/>
      <c r="K31" s="1119"/>
      <c r="L31" s="1119"/>
      <c r="M31" s="1119"/>
      <c r="N31" s="1119"/>
      <c r="O31" s="1094" t="str">
        <f>表2!N31</f>
        <v/>
      </c>
      <c r="P31" s="1095"/>
      <c r="Q31" s="1095"/>
      <c r="R31" s="1095"/>
      <c r="S31" s="410" t="s">
        <v>80</v>
      </c>
      <c r="T31" s="1096" t="str">
        <f>IF(ISBLANK(表2!U31),"",表2!U31)</f>
        <v/>
      </c>
      <c r="U31" s="1097"/>
      <c r="V31" s="1097"/>
      <c r="W31" s="1098" t="s">
        <v>394</v>
      </c>
      <c r="X31" s="1099"/>
      <c r="Y31" s="1094" t="str">
        <f t="shared" si="1"/>
        <v/>
      </c>
      <c r="Z31" s="1095"/>
      <c r="AA31" s="1095"/>
      <c r="AB31" s="1095"/>
      <c r="AC31" s="414" t="s">
        <v>15</v>
      </c>
    </row>
    <row r="32" spans="3:39" ht="18.75" customHeight="1">
      <c r="C32" s="1084"/>
      <c r="D32" s="1085"/>
      <c r="E32" s="1119" t="s">
        <v>408</v>
      </c>
      <c r="F32" s="1119"/>
      <c r="G32" s="1119"/>
      <c r="H32" s="1119"/>
      <c r="I32" s="1119"/>
      <c r="J32" s="1119"/>
      <c r="K32" s="1119"/>
      <c r="L32" s="1119"/>
      <c r="M32" s="1119"/>
      <c r="N32" s="1119"/>
      <c r="O32" s="1094" t="str">
        <f>表2!N32</f>
        <v/>
      </c>
      <c r="P32" s="1095"/>
      <c r="Q32" s="1095"/>
      <c r="R32" s="1095"/>
      <c r="S32" s="410" t="s">
        <v>80</v>
      </c>
      <c r="T32" s="1096" t="str">
        <f>IF(ISBLANK(表2!U32),"",表2!U32)</f>
        <v/>
      </c>
      <c r="U32" s="1097"/>
      <c r="V32" s="1097"/>
      <c r="W32" s="1098" t="s">
        <v>394</v>
      </c>
      <c r="X32" s="1099"/>
      <c r="Y32" s="1094" t="str">
        <f t="shared" si="1"/>
        <v/>
      </c>
      <c r="Z32" s="1095"/>
      <c r="AA32" s="1095"/>
      <c r="AB32" s="1095"/>
      <c r="AC32" s="414" t="s">
        <v>15</v>
      </c>
    </row>
    <row r="33" spans="3:36" ht="18.75" customHeight="1">
      <c r="C33" s="1086"/>
      <c r="D33" s="1087"/>
      <c r="E33" s="1118" t="s">
        <v>409</v>
      </c>
      <c r="F33" s="1118"/>
      <c r="G33" s="1118"/>
      <c r="H33" s="1118"/>
      <c r="I33" s="1118"/>
      <c r="J33" s="1118"/>
      <c r="K33" s="1118"/>
      <c r="L33" s="1118"/>
      <c r="M33" s="1118"/>
      <c r="N33" s="1118"/>
      <c r="O33" s="1088" t="str">
        <f>表2!N33</f>
        <v/>
      </c>
      <c r="P33" s="1089"/>
      <c r="Q33" s="1089"/>
      <c r="R33" s="1089"/>
      <c r="S33" s="411" t="s">
        <v>80</v>
      </c>
      <c r="T33" s="1090" t="str">
        <f>IF(ISBLANK(表2!U33),"",表2!U33)</f>
        <v/>
      </c>
      <c r="U33" s="1091"/>
      <c r="V33" s="1091"/>
      <c r="W33" s="1092" t="s">
        <v>394</v>
      </c>
      <c r="X33" s="1093"/>
      <c r="Y33" s="1088" t="str">
        <f t="shared" si="1"/>
        <v/>
      </c>
      <c r="Z33" s="1089"/>
      <c r="AA33" s="1089"/>
      <c r="AB33" s="1089"/>
      <c r="AC33" s="415" t="s">
        <v>15</v>
      </c>
    </row>
    <row r="34" spans="3:36" ht="9" customHeight="1">
      <c r="C34" s="371"/>
      <c r="D34" s="371"/>
      <c r="E34" s="371"/>
      <c r="F34" s="372"/>
      <c r="G34" s="372"/>
      <c r="H34" s="372"/>
      <c r="I34" s="372"/>
      <c r="J34" s="372"/>
      <c r="K34" s="372"/>
      <c r="L34" s="372"/>
      <c r="M34" s="372"/>
      <c r="N34" s="372"/>
      <c r="O34" s="373"/>
      <c r="P34" s="373"/>
      <c r="Q34" s="373"/>
      <c r="R34" s="373"/>
      <c r="S34" s="369"/>
      <c r="T34" s="374"/>
      <c r="U34" s="374"/>
      <c r="V34" s="374"/>
      <c r="W34" s="369"/>
      <c r="X34" s="369"/>
      <c r="Y34" s="373"/>
      <c r="Z34" s="373"/>
      <c r="AA34" s="373"/>
      <c r="AB34" s="373"/>
      <c r="AC34" s="375"/>
    </row>
    <row r="35" spans="3:36" ht="27.75" customHeight="1">
      <c r="C35" s="368" t="s">
        <v>424</v>
      </c>
      <c r="AG35" s="377"/>
      <c r="AJ35" s="377"/>
    </row>
    <row r="36" spans="3:36" ht="18.75" customHeight="1" thickBot="1">
      <c r="C36" s="1120" t="s">
        <v>412</v>
      </c>
      <c r="D36" s="1121"/>
      <c r="E36" s="1121"/>
      <c r="F36" s="1121"/>
      <c r="G36" s="1121"/>
      <c r="H36" s="1121"/>
      <c r="I36" s="1121"/>
      <c r="J36" s="1121"/>
      <c r="K36" s="1121"/>
      <c r="L36" s="1121"/>
      <c r="M36" s="1121"/>
      <c r="N36" s="1122"/>
      <c r="O36" s="1123" t="s">
        <v>413</v>
      </c>
      <c r="P36" s="1123"/>
      <c r="Q36" s="1123"/>
      <c r="R36" s="1123"/>
      <c r="S36" s="1123"/>
      <c r="T36" s="1123"/>
      <c r="U36" s="1123"/>
      <c r="V36" s="1123"/>
      <c r="W36" s="1123" t="s">
        <v>414</v>
      </c>
      <c r="X36" s="1123"/>
      <c r="Y36" s="1123"/>
      <c r="Z36" s="1123"/>
      <c r="AA36" s="1123"/>
      <c r="AB36" s="1123"/>
      <c r="AC36" s="1123"/>
    </row>
    <row r="37" spans="3:36" ht="18" customHeight="1" thickTop="1">
      <c r="C37" s="378">
        <v>1</v>
      </c>
      <c r="D37" s="1112" t="s">
        <v>417</v>
      </c>
      <c r="E37" s="1112"/>
      <c r="F37" s="1112"/>
      <c r="G37" s="1112"/>
      <c r="H37" s="1112"/>
      <c r="I37" s="1112"/>
      <c r="J37" s="1112"/>
      <c r="K37" s="1112"/>
      <c r="L37" s="1112"/>
      <c r="M37" s="1112"/>
      <c r="N37" s="1112"/>
      <c r="O37" s="1113">
        <f>表1!S10+表1!S12+表1!S14+表1!S19+表1!S21+表1!S23+表1!S35+表1!S53+表1!S45</f>
        <v>0</v>
      </c>
      <c r="P37" s="1113"/>
      <c r="Q37" s="1113"/>
      <c r="R37" s="1113"/>
      <c r="S37" s="1113"/>
      <c r="T37" s="1114"/>
      <c r="U37" s="1115" t="s">
        <v>203</v>
      </c>
      <c r="V37" s="1116"/>
      <c r="W37" s="1106">
        <f>表1!AE10+表1!AE12+表1!AE14+表1!AE19+表1!AE21+表1!AE23+表1!AE35+表1!AE45+表1!AE53</f>
        <v>0</v>
      </c>
      <c r="X37" s="1106"/>
      <c r="Y37" s="1106"/>
      <c r="Z37" s="1106"/>
      <c r="AA37" s="1106"/>
      <c r="AB37" s="1107"/>
      <c r="AC37" s="409" t="s">
        <v>415</v>
      </c>
    </row>
    <row r="38" spans="3:36" ht="18" customHeight="1">
      <c r="C38" s="379">
        <v>2</v>
      </c>
      <c r="D38" s="1117" t="s">
        <v>407</v>
      </c>
      <c r="E38" s="1117"/>
      <c r="F38" s="1117"/>
      <c r="G38" s="1117"/>
      <c r="H38" s="1117"/>
      <c r="I38" s="1117"/>
      <c r="J38" s="1117"/>
      <c r="K38" s="1117"/>
      <c r="L38" s="1117"/>
      <c r="M38" s="1117"/>
      <c r="N38" s="1117"/>
      <c r="O38" s="1106">
        <f>表1!S37+表1!S39+表1!S55+表1!S57</f>
        <v>0</v>
      </c>
      <c r="P38" s="1106"/>
      <c r="Q38" s="1106"/>
      <c r="R38" s="1106"/>
      <c r="S38" s="1106"/>
      <c r="T38" s="1107"/>
      <c r="U38" s="1099" t="s">
        <v>203</v>
      </c>
      <c r="V38" s="1108"/>
      <c r="W38" s="1106">
        <f>表1!AE37+表1!AE39+表1!AE55+表1!AE57</f>
        <v>0</v>
      </c>
      <c r="X38" s="1106"/>
      <c r="Y38" s="1106"/>
      <c r="Z38" s="1106"/>
      <c r="AA38" s="1106"/>
      <c r="AB38" s="1107"/>
      <c r="AC38" s="410" t="s">
        <v>415</v>
      </c>
    </row>
    <row r="39" spans="3:36" ht="18" customHeight="1">
      <c r="C39" s="379">
        <v>3</v>
      </c>
      <c r="D39" s="1117" t="s">
        <v>416</v>
      </c>
      <c r="E39" s="1117"/>
      <c r="F39" s="1117"/>
      <c r="G39" s="1117"/>
      <c r="H39" s="1117"/>
      <c r="I39" s="1117"/>
      <c r="J39" s="1117"/>
      <c r="K39" s="1117"/>
      <c r="L39" s="1117"/>
      <c r="M39" s="1117"/>
      <c r="N39" s="1117"/>
      <c r="O39" s="1106">
        <f>表1!S33+表1!S51</f>
        <v>0</v>
      </c>
      <c r="P39" s="1106"/>
      <c r="Q39" s="1106"/>
      <c r="R39" s="1106"/>
      <c r="S39" s="1106"/>
      <c r="T39" s="1107"/>
      <c r="U39" s="1109" t="s">
        <v>224</v>
      </c>
      <c r="V39" s="1110"/>
      <c r="W39" s="1106">
        <f>表1!AE33+表1!AE51</f>
        <v>0</v>
      </c>
      <c r="X39" s="1106"/>
      <c r="Y39" s="1106"/>
      <c r="Z39" s="1106"/>
      <c r="AA39" s="1106"/>
      <c r="AB39" s="1107"/>
      <c r="AC39" s="410" t="s">
        <v>415</v>
      </c>
    </row>
    <row r="40" spans="3:36" ht="18" customHeight="1">
      <c r="C40" s="380">
        <v>4</v>
      </c>
      <c r="D40" s="1105" t="s">
        <v>434</v>
      </c>
      <c r="E40" s="1105"/>
      <c r="F40" s="1105"/>
      <c r="G40" s="1105"/>
      <c r="H40" s="1105"/>
      <c r="I40" s="1105"/>
      <c r="J40" s="1105"/>
      <c r="K40" s="1105"/>
      <c r="L40" s="1105"/>
      <c r="M40" s="1105"/>
      <c r="N40" s="1105"/>
      <c r="O40" s="1106">
        <f>表1!S41+表1!S59</f>
        <v>0</v>
      </c>
      <c r="P40" s="1106"/>
      <c r="Q40" s="1106"/>
      <c r="R40" s="1106"/>
      <c r="S40" s="1106"/>
      <c r="T40" s="1107"/>
      <c r="U40" s="1099" t="s">
        <v>203</v>
      </c>
      <c r="V40" s="1108"/>
      <c r="W40" s="1106">
        <f>表1!AE41+表1!AE59</f>
        <v>0</v>
      </c>
      <c r="X40" s="1106"/>
      <c r="Y40" s="1106"/>
      <c r="Z40" s="1106"/>
      <c r="AA40" s="1106"/>
      <c r="AB40" s="1107"/>
      <c r="AC40" s="410" t="s">
        <v>415</v>
      </c>
    </row>
    <row r="41" spans="3:36" ht="18" customHeight="1">
      <c r="C41" s="380">
        <v>5</v>
      </c>
      <c r="D41" s="1105" t="s">
        <v>418</v>
      </c>
      <c r="E41" s="1105"/>
      <c r="F41" s="1105"/>
      <c r="G41" s="1105"/>
      <c r="H41" s="1105"/>
      <c r="I41" s="1105"/>
      <c r="J41" s="1105"/>
      <c r="K41" s="1105"/>
      <c r="L41" s="1105"/>
      <c r="M41" s="1105"/>
      <c r="N41" s="1105"/>
      <c r="O41" s="1106">
        <f>表1!S29+表1!S47</f>
        <v>0</v>
      </c>
      <c r="P41" s="1106"/>
      <c r="Q41" s="1106"/>
      <c r="R41" s="1106"/>
      <c r="S41" s="1106"/>
      <c r="T41" s="1107"/>
      <c r="U41" s="1111" t="s">
        <v>3</v>
      </c>
      <c r="V41" s="1109"/>
      <c r="W41" s="1106" t="str">
        <f>IF(O41=0,"",表1!AE29+表1!AE47)</f>
        <v/>
      </c>
      <c r="X41" s="1106"/>
      <c r="Y41" s="1106"/>
      <c r="Z41" s="1106"/>
      <c r="AA41" s="1106"/>
      <c r="AB41" s="1107"/>
      <c r="AC41" s="410" t="s">
        <v>415</v>
      </c>
    </row>
    <row r="42" spans="3:36" ht="18" customHeight="1">
      <c r="C42" s="380">
        <v>6</v>
      </c>
      <c r="D42" s="1105" t="s">
        <v>419</v>
      </c>
      <c r="E42" s="1105"/>
      <c r="F42" s="1105"/>
      <c r="G42" s="1105"/>
      <c r="H42" s="1105"/>
      <c r="I42" s="1105"/>
      <c r="J42" s="1105"/>
      <c r="K42" s="1105"/>
      <c r="L42" s="1105"/>
      <c r="M42" s="1105"/>
      <c r="N42" s="1105"/>
      <c r="O42" s="1106">
        <f>表1!S31+表1!S49</f>
        <v>0</v>
      </c>
      <c r="P42" s="1106"/>
      <c r="Q42" s="1106"/>
      <c r="R42" s="1106"/>
      <c r="S42" s="1106"/>
      <c r="T42" s="1107"/>
      <c r="U42" s="1109" t="s">
        <v>420</v>
      </c>
      <c r="V42" s="1110"/>
      <c r="W42" s="1106" t="str">
        <f>IF(O42=0,"",表1!AB16+表1!AB45)</f>
        <v/>
      </c>
      <c r="X42" s="1106"/>
      <c r="Y42" s="1106"/>
      <c r="Z42" s="1106"/>
      <c r="AA42" s="1106"/>
      <c r="AB42" s="1107"/>
      <c r="AC42" s="410" t="s">
        <v>415</v>
      </c>
    </row>
    <row r="43" spans="3:36" ht="18" customHeight="1">
      <c r="C43" s="381">
        <v>7</v>
      </c>
      <c r="D43" s="1100" t="s">
        <v>93</v>
      </c>
      <c r="E43" s="1100"/>
      <c r="F43" s="1100"/>
      <c r="G43" s="1100"/>
      <c r="H43" s="1100"/>
      <c r="I43" s="1100"/>
      <c r="J43" s="1100"/>
      <c r="K43" s="1100"/>
      <c r="L43" s="1100"/>
      <c r="M43" s="1100"/>
      <c r="N43" s="1100"/>
      <c r="O43" s="1101"/>
      <c r="P43" s="1101"/>
      <c r="Q43" s="1101"/>
      <c r="R43" s="1101"/>
      <c r="S43" s="1101"/>
      <c r="T43" s="1102"/>
      <c r="U43" s="1103"/>
      <c r="V43" s="1104"/>
      <c r="W43" s="1101"/>
      <c r="X43" s="1101"/>
      <c r="Y43" s="1101"/>
      <c r="Z43" s="1101"/>
      <c r="AA43" s="1101"/>
      <c r="AB43" s="1102"/>
      <c r="AC43" s="411" t="s">
        <v>415</v>
      </c>
    </row>
    <row r="44" spans="3:36" ht="18.75" customHeight="1">
      <c r="O44" s="1075" t="s">
        <v>421</v>
      </c>
      <c r="P44" s="1076"/>
      <c r="Q44" s="1076"/>
      <c r="R44" s="1076"/>
      <c r="S44" s="1076"/>
      <c r="T44" s="1076"/>
      <c r="U44" s="1076"/>
      <c r="V44" s="1076"/>
      <c r="W44" s="751" t="str">
        <f>IF(SUM(W37:AB43)=0,"",SUM(W37:AB43))</f>
        <v/>
      </c>
      <c r="X44" s="752"/>
      <c r="Y44" s="752"/>
      <c r="Z44" s="752"/>
      <c r="AA44" s="752"/>
      <c r="AB44" s="752"/>
      <c r="AC44" s="412" t="s">
        <v>415</v>
      </c>
    </row>
    <row r="45" spans="3:36" ht="18.75" customHeight="1">
      <c r="O45" s="1075" t="s">
        <v>422</v>
      </c>
      <c r="P45" s="1076"/>
      <c r="Q45" s="1076"/>
      <c r="R45" s="1076"/>
      <c r="S45" s="1076"/>
      <c r="T45" s="1076"/>
      <c r="U45" s="1076"/>
      <c r="V45" s="1076"/>
      <c r="W45" s="1077" t="str">
        <f>IF(ISBLANK(表2!U36),"",表2!U36)</f>
        <v/>
      </c>
      <c r="X45" s="1078"/>
      <c r="Y45" s="1078"/>
      <c r="Z45" s="1078"/>
      <c r="AA45" s="1078"/>
      <c r="AB45" s="1078"/>
      <c r="AC45" s="413" t="s">
        <v>423</v>
      </c>
    </row>
    <row r="46" spans="3:36" ht="24" customHeight="1">
      <c r="O46" s="1079" t="s">
        <v>424</v>
      </c>
      <c r="P46" s="1080"/>
      <c r="Q46" s="1080"/>
      <c r="R46" s="1080"/>
      <c r="S46" s="1080"/>
      <c r="T46" s="1080"/>
      <c r="U46" s="1080"/>
      <c r="V46" s="1080"/>
      <c r="W46" s="751" t="str">
        <f>IF(COUNT(W45)=0,"",W44*(100-W45)/100)</f>
        <v/>
      </c>
      <c r="X46" s="752"/>
      <c r="Y46" s="752"/>
      <c r="Z46" s="752"/>
      <c r="AA46" s="752"/>
      <c r="AB46" s="752"/>
      <c r="AC46" s="413" t="s">
        <v>415</v>
      </c>
    </row>
    <row r="47" spans="3:36" ht="15.75" customHeight="1"/>
    <row r="48" spans="3:36" ht="15.75" customHeight="1"/>
    <row r="49" ht="13.5" customHeight="1"/>
  </sheetData>
  <mergeCells count="164">
    <mergeCell ref="E24:N24"/>
    <mergeCell ref="C2:AC2"/>
    <mergeCell ref="D4:K4"/>
    <mergeCell ref="L4:AB4"/>
    <mergeCell ref="D5:K5"/>
    <mergeCell ref="L5:AB5"/>
    <mergeCell ref="D19:D25"/>
    <mergeCell ref="E20:N20"/>
    <mergeCell ref="O20:R20"/>
    <mergeCell ref="T20:V20"/>
    <mergeCell ref="D6:K6"/>
    <mergeCell ref="L6:N6"/>
    <mergeCell ref="S6:U6"/>
    <mergeCell ref="D7:K7"/>
    <mergeCell ref="L7:N7"/>
    <mergeCell ref="E19:N19"/>
    <mergeCell ref="S7:U7"/>
    <mergeCell ref="O19:R19"/>
    <mergeCell ref="E14:N14"/>
    <mergeCell ref="X7:Y7"/>
    <mergeCell ref="C10:N10"/>
    <mergeCell ref="O10:S10"/>
    <mergeCell ref="T10:X10"/>
    <mergeCell ref="Y10:AC10"/>
    <mergeCell ref="Y14:AB14"/>
    <mergeCell ref="T13:V13"/>
    <mergeCell ref="D11:D18"/>
    <mergeCell ref="E11:AC11"/>
    <mergeCell ref="Y17:AB17"/>
    <mergeCell ref="E17:N17"/>
    <mergeCell ref="O17:R17"/>
    <mergeCell ref="T17:V17"/>
    <mergeCell ref="W17:X17"/>
    <mergeCell ref="E16:N16"/>
    <mergeCell ref="O16:R16"/>
    <mergeCell ref="E25:N25"/>
    <mergeCell ref="E12:N12"/>
    <mergeCell ref="E15:AC15"/>
    <mergeCell ref="E18:N18"/>
    <mergeCell ref="T16:V16"/>
    <mergeCell ref="W16:X16"/>
    <mergeCell ref="W14:X14"/>
    <mergeCell ref="Y12:AB12"/>
    <mergeCell ref="Y25:AB25"/>
    <mergeCell ref="E13:N13"/>
    <mergeCell ref="O13:R13"/>
    <mergeCell ref="E22:N22"/>
    <mergeCell ref="W19:X19"/>
    <mergeCell ref="Y19:AB19"/>
    <mergeCell ref="O12:R12"/>
    <mergeCell ref="T12:V12"/>
    <mergeCell ref="W12:X12"/>
    <mergeCell ref="W13:X13"/>
    <mergeCell ref="O14:R14"/>
    <mergeCell ref="T14:V14"/>
    <mergeCell ref="Y13:AB13"/>
    <mergeCell ref="O23:R23"/>
    <mergeCell ref="T23:V23"/>
    <mergeCell ref="T19:V19"/>
    <mergeCell ref="W23:X23"/>
    <mergeCell ref="Y23:AB23"/>
    <mergeCell ref="Y20:AB20"/>
    <mergeCell ref="W20:X20"/>
    <mergeCell ref="Y16:AB16"/>
    <mergeCell ref="E21:N21"/>
    <mergeCell ref="O21:R21"/>
    <mergeCell ref="T21:V21"/>
    <mergeCell ref="W21:X21"/>
    <mergeCell ref="Y21:AB21"/>
    <mergeCell ref="E23:N23"/>
    <mergeCell ref="E26:N26"/>
    <mergeCell ref="O26:R26"/>
    <mergeCell ref="T26:V26"/>
    <mergeCell ref="W26:X26"/>
    <mergeCell ref="Y26:AB26"/>
    <mergeCell ref="E27:N27"/>
    <mergeCell ref="O27:R27"/>
    <mergeCell ref="T27:V27"/>
    <mergeCell ref="W27:X27"/>
    <mergeCell ref="Y27:AB27"/>
    <mergeCell ref="E31:N31"/>
    <mergeCell ref="Y31:AB31"/>
    <mergeCell ref="O31:R31"/>
    <mergeCell ref="T31:V31"/>
    <mergeCell ref="W31:X31"/>
    <mergeCell ref="E28:N28"/>
    <mergeCell ref="O28:R28"/>
    <mergeCell ref="T28:V28"/>
    <mergeCell ref="W28:X28"/>
    <mergeCell ref="Y28:AB28"/>
    <mergeCell ref="E29:N29"/>
    <mergeCell ref="W29:X29"/>
    <mergeCell ref="E30:N30"/>
    <mergeCell ref="O30:R30"/>
    <mergeCell ref="T30:V30"/>
    <mergeCell ref="W30:X30"/>
    <mergeCell ref="Y30:AB30"/>
    <mergeCell ref="O24:R24"/>
    <mergeCell ref="T24:V24"/>
    <mergeCell ref="W24:X24"/>
    <mergeCell ref="Y24:AB24"/>
    <mergeCell ref="O29:R29"/>
    <mergeCell ref="T29:V29"/>
    <mergeCell ref="Y29:AB29"/>
    <mergeCell ref="W25:X25"/>
    <mergeCell ref="T25:V25"/>
    <mergeCell ref="O25:R25"/>
    <mergeCell ref="E33:N33"/>
    <mergeCell ref="O33:R33"/>
    <mergeCell ref="T33:V33"/>
    <mergeCell ref="W33:X33"/>
    <mergeCell ref="Y33:AB33"/>
    <mergeCell ref="E32:N32"/>
    <mergeCell ref="C36:N36"/>
    <mergeCell ref="O36:V36"/>
    <mergeCell ref="W36:AC36"/>
    <mergeCell ref="O32:R32"/>
    <mergeCell ref="T32:V32"/>
    <mergeCell ref="W32:X32"/>
    <mergeCell ref="Y32:AB32"/>
    <mergeCell ref="D41:N41"/>
    <mergeCell ref="O41:T41"/>
    <mergeCell ref="D42:N42"/>
    <mergeCell ref="O42:T42"/>
    <mergeCell ref="U42:V42"/>
    <mergeCell ref="W42:AB42"/>
    <mergeCell ref="U41:V41"/>
    <mergeCell ref="W41:AB41"/>
    <mergeCell ref="D37:N37"/>
    <mergeCell ref="O37:T37"/>
    <mergeCell ref="U37:V37"/>
    <mergeCell ref="W37:AB37"/>
    <mergeCell ref="O38:T38"/>
    <mergeCell ref="U38:V38"/>
    <mergeCell ref="W38:AB38"/>
    <mergeCell ref="D39:N39"/>
    <mergeCell ref="O39:T39"/>
    <mergeCell ref="U39:V39"/>
    <mergeCell ref="W39:AB39"/>
    <mergeCell ref="D38:N38"/>
    <mergeCell ref="O44:V44"/>
    <mergeCell ref="W44:AB44"/>
    <mergeCell ref="O45:V45"/>
    <mergeCell ref="W45:AB45"/>
    <mergeCell ref="O46:V46"/>
    <mergeCell ref="W46:AB46"/>
    <mergeCell ref="C11:C25"/>
    <mergeCell ref="C26:D33"/>
    <mergeCell ref="O18:R18"/>
    <mergeCell ref="T18:V18"/>
    <mergeCell ref="W18:X18"/>
    <mergeCell ref="Y18:AB18"/>
    <mergeCell ref="O22:R22"/>
    <mergeCell ref="T22:V22"/>
    <mergeCell ref="W22:X22"/>
    <mergeCell ref="Y22:AB22"/>
    <mergeCell ref="D43:N43"/>
    <mergeCell ref="O43:T43"/>
    <mergeCell ref="U43:V43"/>
    <mergeCell ref="W43:AB43"/>
    <mergeCell ref="D40:N40"/>
    <mergeCell ref="O40:T40"/>
    <mergeCell ref="U40:V40"/>
    <mergeCell ref="W40:AB40"/>
  </mergeCells>
  <phoneticPr fontId="2"/>
  <printOptions horizontalCentered="1"/>
  <pageMargins left="0.59055118110236227" right="0.59055118110236227" top="0.39370078740157483" bottom="0.51181102362204722" header="0.31496062992125984" footer="0.27559055118110237"/>
  <pageSetup paperSize="9" orientation="portrait" r:id="rId1"/>
  <headerFooter scaleWithDoc="0" alignWithMargins="0">
    <oddFooter>&amp;L&amp;9 2026.03.31新B&amp;C-14-</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9DD1B-8A0B-44E6-A20A-93DC9E1A4131}">
  <sheetPr>
    <pageSetUpPr fitToPage="1"/>
  </sheetPr>
  <dimension ref="A1:F54"/>
  <sheetViews>
    <sheetView tabSelected="1" zoomScaleNormal="100" workbookViewId="0">
      <selection activeCell="A7" sqref="A7"/>
    </sheetView>
  </sheetViews>
  <sheetFormatPr defaultRowHeight="17.25"/>
  <cols>
    <col min="1" max="3" width="3.625" style="15" customWidth="1"/>
    <col min="4" max="4" width="3.625" style="20" customWidth="1"/>
    <col min="5" max="5" width="90.75" style="14" customWidth="1"/>
    <col min="6" max="6" width="6" style="5" customWidth="1"/>
    <col min="7" max="16384" width="9" style="5"/>
  </cols>
  <sheetData>
    <row r="1" spans="1:6" ht="23.25" customHeight="1">
      <c r="A1" s="509" t="s">
        <v>79</v>
      </c>
      <c r="B1" s="510"/>
      <c r="C1" s="510"/>
      <c r="D1" s="510"/>
      <c r="E1" s="510"/>
    </row>
    <row r="2" spans="1:6" s="10" customFormat="1" ht="19.5" customHeight="1">
      <c r="A2" s="6" t="s">
        <v>331</v>
      </c>
      <c r="B2" s="6"/>
      <c r="C2" s="7"/>
      <c r="D2" s="8"/>
      <c r="E2" s="9"/>
    </row>
    <row r="3" spans="1:6" s="256" customFormat="1" ht="14.25" customHeight="1">
      <c r="A3" s="252" t="s">
        <v>368</v>
      </c>
      <c r="B3" s="253"/>
      <c r="C3" s="253"/>
      <c r="D3" s="254"/>
      <c r="E3" s="255"/>
      <c r="F3" s="254"/>
    </row>
    <row r="4" spans="1:6" ht="25.5" customHeight="1">
      <c r="A4" s="251" t="s">
        <v>76</v>
      </c>
      <c r="B4" s="251"/>
      <c r="C4" s="12"/>
      <c r="D4" s="13"/>
    </row>
    <row r="5" spans="1:6" s="258" customFormat="1" ht="22.5" customHeight="1">
      <c r="A5" s="277" t="s">
        <v>35</v>
      </c>
      <c r="B5" s="278" t="s">
        <v>36</v>
      </c>
      <c r="C5" s="279" t="s">
        <v>290</v>
      </c>
      <c r="D5" s="280" t="s">
        <v>37</v>
      </c>
      <c r="E5" s="281" t="s">
        <v>291</v>
      </c>
      <c r="F5" s="257" t="s">
        <v>292</v>
      </c>
    </row>
    <row r="6" spans="1:6" ht="22.5" customHeight="1">
      <c r="A6" s="511" t="s">
        <v>134</v>
      </c>
      <c r="B6" s="512"/>
      <c r="C6" s="512"/>
      <c r="D6" s="512"/>
      <c r="E6" s="512"/>
      <c r="F6" s="276"/>
    </row>
    <row r="7" spans="1:6" ht="30" customHeight="1">
      <c r="A7" s="260"/>
      <c r="B7" s="261"/>
      <c r="C7" s="262" t="s">
        <v>26</v>
      </c>
      <c r="D7" s="263" t="s">
        <v>138</v>
      </c>
      <c r="E7" s="264" t="s">
        <v>335</v>
      </c>
      <c r="F7" s="259"/>
    </row>
    <row r="8" spans="1:6" ht="20.100000000000001" customHeight="1">
      <c r="A8" s="260"/>
      <c r="B8" s="261"/>
      <c r="C8" s="282" t="s">
        <v>26</v>
      </c>
      <c r="D8" s="265" t="s">
        <v>139</v>
      </c>
      <c r="E8" s="264" t="s">
        <v>293</v>
      </c>
      <c r="F8" s="259"/>
    </row>
    <row r="9" spans="1:6" ht="20.100000000000001" customHeight="1">
      <c r="A9" s="260"/>
      <c r="B9" s="261"/>
      <c r="C9" s="282" t="s">
        <v>26</v>
      </c>
      <c r="D9" s="265" t="s">
        <v>140</v>
      </c>
      <c r="E9" s="264" t="s">
        <v>448</v>
      </c>
      <c r="F9" s="259"/>
    </row>
    <row r="10" spans="1:6" s="17" customFormat="1" ht="22.5" customHeight="1">
      <c r="A10" s="513" t="s">
        <v>135</v>
      </c>
      <c r="B10" s="508"/>
      <c r="C10" s="508"/>
      <c r="D10" s="508"/>
      <c r="E10" s="508"/>
      <c r="F10" s="266"/>
    </row>
    <row r="11" spans="1:6" s="17" customFormat="1" ht="43.5" customHeight="1">
      <c r="A11" s="267"/>
      <c r="B11" s="268"/>
      <c r="C11" s="262" t="s">
        <v>26</v>
      </c>
      <c r="D11" s="269" t="s">
        <v>138</v>
      </c>
      <c r="E11" s="270" t="s">
        <v>523</v>
      </c>
      <c r="F11" s="266"/>
    </row>
    <row r="12" spans="1:6" ht="20.100000000000001" customHeight="1">
      <c r="A12" s="260"/>
      <c r="B12" s="261"/>
      <c r="C12" s="262" t="s">
        <v>26</v>
      </c>
      <c r="D12" s="265" t="s">
        <v>38</v>
      </c>
      <c r="E12" s="264" t="s">
        <v>446</v>
      </c>
      <c r="F12" s="259"/>
    </row>
    <row r="13" spans="1:6" ht="22.5" customHeight="1">
      <c r="A13" s="514" t="s">
        <v>42</v>
      </c>
      <c r="B13" s="515"/>
      <c r="C13" s="515"/>
      <c r="D13" s="515"/>
      <c r="E13" s="516"/>
      <c r="F13" s="259"/>
    </row>
    <row r="14" spans="1:6" ht="20.100000000000001" customHeight="1">
      <c r="A14" s="260"/>
      <c r="B14" s="261"/>
      <c r="C14" s="262" t="s">
        <v>26</v>
      </c>
      <c r="D14" s="263" t="s">
        <v>141</v>
      </c>
      <c r="E14" s="264" t="s">
        <v>294</v>
      </c>
      <c r="F14" s="259"/>
    </row>
    <row r="15" spans="1:6" ht="20.100000000000001" customHeight="1">
      <c r="A15" s="260"/>
      <c r="B15" s="261"/>
      <c r="C15" s="262" t="s">
        <v>26</v>
      </c>
      <c r="D15" s="265" t="s">
        <v>142</v>
      </c>
      <c r="E15" s="264" t="s">
        <v>295</v>
      </c>
      <c r="F15" s="259"/>
    </row>
    <row r="16" spans="1:6" ht="19.5" customHeight="1">
      <c r="A16" s="260"/>
      <c r="B16" s="261"/>
      <c r="C16" s="262" t="s">
        <v>26</v>
      </c>
      <c r="D16" s="265" t="s">
        <v>143</v>
      </c>
      <c r="E16" s="264" t="s">
        <v>296</v>
      </c>
      <c r="F16" s="259"/>
    </row>
    <row r="17" spans="1:6" ht="22.5" customHeight="1">
      <c r="A17" s="507" t="s">
        <v>43</v>
      </c>
      <c r="B17" s="508"/>
      <c r="C17" s="508"/>
      <c r="D17" s="508"/>
      <c r="E17" s="508"/>
      <c r="F17" s="259"/>
    </row>
    <row r="18" spans="1:6" ht="20.100000000000001" customHeight="1">
      <c r="A18" s="260"/>
      <c r="B18" s="261"/>
      <c r="C18" s="262" t="s">
        <v>26</v>
      </c>
      <c r="D18" s="263" t="s">
        <v>144</v>
      </c>
      <c r="E18" s="264" t="s">
        <v>297</v>
      </c>
      <c r="F18" s="259"/>
    </row>
    <row r="19" spans="1:6" ht="31.5" customHeight="1">
      <c r="A19" s="260"/>
      <c r="B19" s="261"/>
      <c r="C19" s="262" t="s">
        <v>26</v>
      </c>
      <c r="D19" s="265" t="s">
        <v>127</v>
      </c>
      <c r="E19" s="264" t="s">
        <v>336</v>
      </c>
      <c r="F19" s="259"/>
    </row>
    <row r="20" spans="1:6" ht="30" customHeight="1">
      <c r="A20" s="271"/>
      <c r="B20" s="272"/>
      <c r="C20" s="283" t="s">
        <v>26</v>
      </c>
      <c r="D20" s="273" t="s">
        <v>145</v>
      </c>
      <c r="E20" s="274" t="s">
        <v>337</v>
      </c>
      <c r="F20" s="275"/>
    </row>
    <row r="21" spans="1:6" ht="24" customHeight="1">
      <c r="A21" s="251" t="s">
        <v>77</v>
      </c>
      <c r="B21" s="11"/>
      <c r="C21" s="12"/>
      <c r="D21" s="13"/>
    </row>
    <row r="22" spans="1:6" s="258" customFormat="1" ht="22.5" customHeight="1">
      <c r="A22" s="277" t="s">
        <v>35</v>
      </c>
      <c r="B22" s="278" t="s">
        <v>36</v>
      </c>
      <c r="C22" s="279" t="s">
        <v>290</v>
      </c>
      <c r="D22" s="280" t="s">
        <v>37</v>
      </c>
      <c r="E22" s="281" t="s">
        <v>291</v>
      </c>
      <c r="F22" s="257" t="s">
        <v>292</v>
      </c>
    </row>
    <row r="23" spans="1:6" ht="22.5" customHeight="1">
      <c r="A23" s="517" t="s">
        <v>136</v>
      </c>
      <c r="B23" s="518"/>
      <c r="C23" s="518"/>
      <c r="D23" s="518"/>
      <c r="E23" s="518"/>
      <c r="F23" s="284"/>
    </row>
    <row r="24" spans="1:6" ht="20.100000000000001" customHeight="1">
      <c r="A24" s="260"/>
      <c r="B24" s="261"/>
      <c r="C24" s="262" t="s">
        <v>26</v>
      </c>
      <c r="D24" s="263" t="s">
        <v>144</v>
      </c>
      <c r="E24" s="264" t="s">
        <v>501</v>
      </c>
      <c r="F24" s="285" t="s">
        <v>298</v>
      </c>
    </row>
    <row r="25" spans="1:6" ht="20.100000000000001" customHeight="1">
      <c r="A25" s="260"/>
      <c r="B25" s="261"/>
      <c r="C25" s="262" t="s">
        <v>26</v>
      </c>
      <c r="D25" s="263" t="s">
        <v>146</v>
      </c>
      <c r="E25" s="264" t="s">
        <v>302</v>
      </c>
      <c r="F25" s="285" t="s">
        <v>299</v>
      </c>
    </row>
    <row r="26" spans="1:6" ht="30" customHeight="1">
      <c r="A26" s="260"/>
      <c r="B26" s="261"/>
      <c r="C26" s="262" t="s">
        <v>26</v>
      </c>
      <c r="D26" s="265" t="s">
        <v>147</v>
      </c>
      <c r="E26" s="264" t="s">
        <v>338</v>
      </c>
      <c r="F26" s="259"/>
    </row>
    <row r="27" spans="1:6" ht="30" customHeight="1">
      <c r="A27" s="260"/>
      <c r="B27" s="261"/>
      <c r="C27" s="262" t="s">
        <v>26</v>
      </c>
      <c r="D27" s="265" t="s">
        <v>148</v>
      </c>
      <c r="E27" s="264" t="s">
        <v>339</v>
      </c>
      <c r="F27" s="259"/>
    </row>
    <row r="28" spans="1:6" ht="22.5" customHeight="1">
      <c r="A28" s="507" t="s">
        <v>44</v>
      </c>
      <c r="B28" s="508"/>
      <c r="C28" s="508"/>
      <c r="D28" s="508"/>
      <c r="E28" s="508"/>
      <c r="F28" s="259"/>
    </row>
    <row r="29" spans="1:6" ht="20.100000000000001" customHeight="1">
      <c r="A29" s="260"/>
      <c r="B29" s="261"/>
      <c r="C29" s="262" t="s">
        <v>26</v>
      </c>
      <c r="D29" s="263" t="s">
        <v>144</v>
      </c>
      <c r="E29" s="264" t="s">
        <v>303</v>
      </c>
      <c r="F29" s="259"/>
    </row>
    <row r="30" spans="1:6" ht="30" customHeight="1">
      <c r="A30" s="260"/>
      <c r="B30" s="261"/>
      <c r="C30" s="262" t="s">
        <v>26</v>
      </c>
      <c r="D30" s="263" t="s">
        <v>149</v>
      </c>
      <c r="E30" s="264" t="s">
        <v>340</v>
      </c>
      <c r="F30" s="285" t="s">
        <v>300</v>
      </c>
    </row>
    <row r="31" spans="1:6" ht="20.100000000000001" customHeight="1">
      <c r="A31" s="260"/>
      <c r="B31" s="261"/>
      <c r="C31" s="262" t="s">
        <v>26</v>
      </c>
      <c r="D31" s="265" t="s">
        <v>150</v>
      </c>
      <c r="E31" s="264" t="s">
        <v>304</v>
      </c>
      <c r="F31" s="259"/>
    </row>
    <row r="32" spans="1:6" ht="30" customHeight="1">
      <c r="A32" s="260"/>
      <c r="B32" s="261"/>
      <c r="C32" s="262" t="s">
        <v>26</v>
      </c>
      <c r="D32" s="265" t="s">
        <v>148</v>
      </c>
      <c r="E32" s="264" t="s">
        <v>341</v>
      </c>
      <c r="F32" s="259"/>
    </row>
    <row r="33" spans="1:6" ht="20.100000000000001" customHeight="1">
      <c r="A33" s="260"/>
      <c r="B33" s="261"/>
      <c r="C33" s="262" t="s">
        <v>26</v>
      </c>
      <c r="D33" s="265" t="s">
        <v>151</v>
      </c>
      <c r="E33" s="264" t="s">
        <v>305</v>
      </c>
      <c r="F33" s="259"/>
    </row>
    <row r="34" spans="1:6" ht="22.5" customHeight="1">
      <c r="A34" s="507" t="s">
        <v>45</v>
      </c>
      <c r="B34" s="508"/>
      <c r="C34" s="508"/>
      <c r="D34" s="508"/>
      <c r="E34" s="508"/>
      <c r="F34" s="259"/>
    </row>
    <row r="35" spans="1:6" ht="20.100000000000001" customHeight="1">
      <c r="A35" s="260"/>
      <c r="B35" s="261"/>
      <c r="C35" s="262" t="s">
        <v>26</v>
      </c>
      <c r="D35" s="263" t="s">
        <v>152</v>
      </c>
      <c r="E35" s="264" t="s">
        <v>306</v>
      </c>
      <c r="F35" s="259"/>
    </row>
    <row r="36" spans="1:6" ht="30" customHeight="1">
      <c r="A36" s="260"/>
      <c r="B36" s="261"/>
      <c r="C36" s="262" t="s">
        <v>26</v>
      </c>
      <c r="D36" s="263" t="s">
        <v>138</v>
      </c>
      <c r="E36" s="264" t="s">
        <v>342</v>
      </c>
      <c r="F36" s="259"/>
    </row>
    <row r="37" spans="1:6" ht="20.100000000000001" customHeight="1">
      <c r="A37" s="260"/>
      <c r="B37" s="261"/>
      <c r="C37" s="262" t="s">
        <v>26</v>
      </c>
      <c r="D37" s="263" t="s">
        <v>142</v>
      </c>
      <c r="E37" s="264" t="s">
        <v>307</v>
      </c>
      <c r="F37" s="259"/>
    </row>
    <row r="38" spans="1:6" ht="30" customHeight="1">
      <c r="A38" s="260"/>
      <c r="B38" s="261"/>
      <c r="C38" s="262" t="s">
        <v>26</v>
      </c>
      <c r="D38" s="265" t="s">
        <v>153</v>
      </c>
      <c r="E38" s="264" t="s">
        <v>343</v>
      </c>
      <c r="F38" s="259"/>
    </row>
    <row r="39" spans="1:6" ht="22.5" customHeight="1">
      <c r="A39" s="507" t="s">
        <v>46</v>
      </c>
      <c r="B39" s="508"/>
      <c r="C39" s="508"/>
      <c r="D39" s="508"/>
      <c r="E39" s="508"/>
      <c r="F39" s="259"/>
    </row>
    <row r="40" spans="1:6" ht="30" customHeight="1">
      <c r="A40" s="260"/>
      <c r="B40" s="261"/>
      <c r="C40" s="262" t="s">
        <v>26</v>
      </c>
      <c r="D40" s="263" t="s">
        <v>154</v>
      </c>
      <c r="E40" s="264" t="s">
        <v>344</v>
      </c>
      <c r="F40" s="259"/>
    </row>
    <row r="41" spans="1:6" ht="29.25" customHeight="1">
      <c r="A41" s="260"/>
      <c r="B41" s="261"/>
      <c r="C41" s="262" t="s">
        <v>26</v>
      </c>
      <c r="D41" s="265" t="s">
        <v>128</v>
      </c>
      <c r="E41" s="264" t="s">
        <v>522</v>
      </c>
      <c r="F41" s="259"/>
    </row>
    <row r="42" spans="1:6" ht="19.5" customHeight="1">
      <c r="A42" s="260"/>
      <c r="B42" s="261"/>
      <c r="C42" s="262" t="s">
        <v>26</v>
      </c>
      <c r="D42" s="265" t="s">
        <v>146</v>
      </c>
      <c r="E42" s="264" t="s">
        <v>308</v>
      </c>
      <c r="F42" s="286" t="s">
        <v>301</v>
      </c>
    </row>
    <row r="43" spans="1:6" ht="28.5" customHeight="1">
      <c r="A43" s="271"/>
      <c r="B43" s="272"/>
      <c r="C43" s="283" t="s">
        <v>26</v>
      </c>
      <c r="D43" s="273" t="s">
        <v>34</v>
      </c>
      <c r="E43" s="274" t="s">
        <v>345</v>
      </c>
      <c r="F43" s="275"/>
    </row>
    <row r="54" spans="4:5">
      <c r="D54" s="16"/>
      <c r="E54" s="18"/>
    </row>
  </sheetData>
  <mergeCells count="9">
    <mergeCell ref="A28:E28"/>
    <mergeCell ref="A34:E34"/>
    <mergeCell ref="A39:E39"/>
    <mergeCell ref="A1:E1"/>
    <mergeCell ref="A6:E6"/>
    <mergeCell ref="A10:E10"/>
    <mergeCell ref="A13:E13"/>
    <mergeCell ref="A17:E17"/>
    <mergeCell ref="A23:E23"/>
  </mergeCells>
  <phoneticPr fontId="2"/>
  <pageMargins left="0.6692913385826772" right="0.19685039370078741" top="0.39370078740157483" bottom="0.51181102362204722" header="0.31496062992125984" footer="0.27559055118110237"/>
  <pageSetup paperSize="9" scale="83" orientation="portrait" r:id="rId1"/>
  <headerFooter scaleWithDoc="0" alignWithMargins="0">
    <oddFooter>&amp;L&amp;9 2026.03.31新B&amp;C-1-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923" r:id="rId4" name="Check Box 4675">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57924" r:id="rId5" name="Check Box 4676">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283" r:id="rId6" name="Check Box 187">
              <controlPr defaultSize="0" autoFill="0" autoLine="0" autoPict="0">
                <anchor moveWithCells="1" sizeWithCells="1">
                  <from>
                    <xdr:col>0</xdr:col>
                    <xdr:colOff>0</xdr:colOff>
                    <xdr:row>42</xdr:row>
                    <xdr:rowOff>19050</xdr:rowOff>
                  </from>
                  <to>
                    <xdr:col>1</xdr:col>
                    <xdr:colOff>28575</xdr:colOff>
                    <xdr:row>42</xdr:row>
                    <xdr:rowOff>228600</xdr:rowOff>
                  </to>
                </anchor>
              </controlPr>
            </control>
          </mc:Choice>
        </mc:AlternateContent>
        <mc:AlternateContent xmlns:mc="http://schemas.openxmlformats.org/markup-compatibility/2006">
          <mc:Choice Requires="x14">
            <control shapeId="4284" r:id="rId7" name="Check Box 188">
              <controlPr defaultSize="0" autoFill="0" autoLine="0" autoPict="0">
                <anchor moveWithCells="1" sizeWithCells="1">
                  <from>
                    <xdr:col>1</xdr:col>
                    <xdr:colOff>0</xdr:colOff>
                    <xdr:row>42</xdr:row>
                    <xdr:rowOff>19050</xdr:rowOff>
                  </from>
                  <to>
                    <xdr:col>2</xdr:col>
                    <xdr:colOff>28575</xdr:colOff>
                    <xdr:row>42</xdr:row>
                    <xdr:rowOff>228600</xdr:rowOff>
                  </to>
                </anchor>
              </controlPr>
            </control>
          </mc:Choice>
        </mc:AlternateContent>
        <mc:AlternateContent xmlns:mc="http://schemas.openxmlformats.org/markup-compatibility/2006">
          <mc:Choice Requires="x14">
            <control shapeId="4281" r:id="rId8" name="Check Box 185">
              <controlPr defaultSize="0" autoFill="0" autoLine="0" autoPict="0">
                <anchor moveWithCells="1" sizeWithCells="1">
                  <from>
                    <xdr:col>0</xdr:col>
                    <xdr:colOff>0</xdr:colOff>
                    <xdr:row>41</xdr:row>
                    <xdr:rowOff>19050</xdr:rowOff>
                  </from>
                  <to>
                    <xdr:col>1</xdr:col>
                    <xdr:colOff>28575</xdr:colOff>
                    <xdr:row>41</xdr:row>
                    <xdr:rowOff>228600</xdr:rowOff>
                  </to>
                </anchor>
              </controlPr>
            </control>
          </mc:Choice>
        </mc:AlternateContent>
        <mc:AlternateContent xmlns:mc="http://schemas.openxmlformats.org/markup-compatibility/2006">
          <mc:Choice Requires="x14">
            <control shapeId="4282" r:id="rId9" name="Check Box 186">
              <controlPr defaultSize="0" autoFill="0" autoLine="0" autoPict="0">
                <anchor moveWithCells="1" sizeWithCells="1">
                  <from>
                    <xdr:col>1</xdr:col>
                    <xdr:colOff>0</xdr:colOff>
                    <xdr:row>41</xdr:row>
                    <xdr:rowOff>19050</xdr:rowOff>
                  </from>
                  <to>
                    <xdr:col>2</xdr:col>
                    <xdr:colOff>28575</xdr:colOff>
                    <xdr:row>41</xdr:row>
                    <xdr:rowOff>228600</xdr:rowOff>
                  </to>
                </anchor>
              </controlPr>
            </control>
          </mc:Choice>
        </mc:AlternateContent>
        <mc:AlternateContent xmlns:mc="http://schemas.openxmlformats.org/markup-compatibility/2006">
          <mc:Choice Requires="x14">
            <control shapeId="4279" r:id="rId10" name="Check Box 183">
              <controlPr defaultSize="0" autoFill="0" autoLine="0" autoPict="0">
                <anchor moveWithCells="1" sizeWithCells="1">
                  <from>
                    <xdr:col>0</xdr:col>
                    <xdr:colOff>0</xdr:colOff>
                    <xdr:row>40</xdr:row>
                    <xdr:rowOff>19050</xdr:rowOff>
                  </from>
                  <to>
                    <xdr:col>1</xdr:col>
                    <xdr:colOff>28575</xdr:colOff>
                    <xdr:row>40</xdr:row>
                    <xdr:rowOff>228600</xdr:rowOff>
                  </to>
                </anchor>
              </controlPr>
            </control>
          </mc:Choice>
        </mc:AlternateContent>
        <mc:AlternateContent xmlns:mc="http://schemas.openxmlformats.org/markup-compatibility/2006">
          <mc:Choice Requires="x14">
            <control shapeId="4280" r:id="rId11" name="Check Box 184">
              <controlPr defaultSize="0" autoFill="0" autoLine="0" autoPict="0">
                <anchor moveWithCells="1" sizeWithCells="1">
                  <from>
                    <xdr:col>1</xdr:col>
                    <xdr:colOff>0</xdr:colOff>
                    <xdr:row>40</xdr:row>
                    <xdr:rowOff>19050</xdr:rowOff>
                  </from>
                  <to>
                    <xdr:col>2</xdr:col>
                    <xdr:colOff>28575</xdr:colOff>
                    <xdr:row>40</xdr:row>
                    <xdr:rowOff>228600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sizeWithCells="1">
                  <from>
                    <xdr:col>0</xdr:col>
                    <xdr:colOff>0</xdr:colOff>
                    <xdr:row>39</xdr:row>
                    <xdr:rowOff>85725</xdr:rowOff>
                  </from>
                  <to>
                    <xdr:col>1</xdr:col>
                    <xdr:colOff>28575</xdr:colOff>
                    <xdr:row>39</xdr:row>
                    <xdr:rowOff>295275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sizeWithCells="1">
                  <from>
                    <xdr:col>1</xdr:col>
                    <xdr:colOff>0</xdr:colOff>
                    <xdr:row>39</xdr:row>
                    <xdr:rowOff>85725</xdr:rowOff>
                  </from>
                  <to>
                    <xdr:col>2</xdr:col>
                    <xdr:colOff>28575</xdr:colOff>
                    <xdr:row>39</xdr:row>
                    <xdr:rowOff>295275</xdr:rowOff>
                  </to>
                </anchor>
              </controlPr>
            </control>
          </mc:Choice>
        </mc:AlternateContent>
        <mc:AlternateContent xmlns:mc="http://schemas.openxmlformats.org/markup-compatibility/2006">
          <mc:Choice Requires="x14">
            <control shapeId="4273" r:id="rId14" name="Check Box 177">
              <controlPr defaultSize="0" autoFill="0" autoLine="0" autoPict="0">
                <anchor moveWithCells="1" sizeWithCells="1">
                  <from>
                    <xdr:col>0</xdr:col>
                    <xdr:colOff>0</xdr:colOff>
                    <xdr:row>37</xdr:row>
                    <xdr:rowOff>85725</xdr:rowOff>
                  </from>
                  <to>
                    <xdr:col>1</xdr:col>
                    <xdr:colOff>28575</xdr:colOff>
                    <xdr:row>37</xdr:row>
                    <xdr:rowOff>295275</xdr:rowOff>
                  </to>
                </anchor>
              </controlPr>
            </control>
          </mc:Choice>
        </mc:AlternateContent>
        <mc:AlternateContent xmlns:mc="http://schemas.openxmlformats.org/markup-compatibility/2006">
          <mc:Choice Requires="x14">
            <control shapeId="4274" r:id="rId15" name="Check Box 178">
              <controlPr defaultSize="0" autoFill="0" autoLine="0" autoPict="0">
                <anchor moveWithCells="1" sizeWithCells="1">
                  <from>
                    <xdr:col>1</xdr:col>
                    <xdr:colOff>0</xdr:colOff>
                    <xdr:row>37</xdr:row>
                    <xdr:rowOff>85725</xdr:rowOff>
                  </from>
                  <to>
                    <xdr:col>2</xdr:col>
                    <xdr:colOff>28575</xdr:colOff>
                    <xdr:row>37</xdr:row>
                    <xdr:rowOff>295275</xdr:rowOff>
                  </to>
                </anchor>
              </controlPr>
            </control>
          </mc:Choice>
        </mc:AlternateContent>
        <mc:AlternateContent xmlns:mc="http://schemas.openxmlformats.org/markup-compatibility/2006">
          <mc:Choice Requires="x14">
            <control shapeId="4269" r:id="rId16" name="Check Box 173">
              <controlPr defaultSize="0" autoFill="0" autoLine="0" autoPict="0">
                <anchor moveWithCells="1" sizeWithCells="1">
                  <from>
                    <xdr:col>0</xdr:col>
                    <xdr:colOff>0</xdr:colOff>
                    <xdr:row>36</xdr:row>
                    <xdr:rowOff>19050</xdr:rowOff>
                  </from>
                  <to>
                    <xdr:col>1</xdr:col>
                    <xdr:colOff>28575</xdr:colOff>
                    <xdr:row>36</xdr:row>
                    <xdr:rowOff>228600</xdr:rowOff>
                  </to>
                </anchor>
              </controlPr>
            </control>
          </mc:Choice>
        </mc:AlternateContent>
        <mc:AlternateContent xmlns:mc="http://schemas.openxmlformats.org/markup-compatibility/2006">
          <mc:Choice Requires="x14">
            <control shapeId="4270" r:id="rId17" name="Check Box 174">
              <controlPr defaultSize="0" autoFill="0" autoLine="0" autoPict="0">
                <anchor moveWithCells="1" sizeWithCells="1">
                  <from>
                    <xdr:col>1</xdr:col>
                    <xdr:colOff>0</xdr:colOff>
                    <xdr:row>36</xdr:row>
                    <xdr:rowOff>19050</xdr:rowOff>
                  </from>
                  <to>
                    <xdr:col>2</xdr:col>
                    <xdr:colOff>28575</xdr:colOff>
                    <xdr:row>36</xdr:row>
                    <xdr:rowOff>228600</xdr:rowOff>
                  </to>
                </anchor>
              </controlPr>
            </control>
          </mc:Choice>
        </mc:AlternateContent>
        <mc:AlternateContent xmlns:mc="http://schemas.openxmlformats.org/markup-compatibility/2006">
          <mc:Choice Requires="x14">
            <control shapeId="4265" r:id="rId18" name="Check Box 169">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4266" r:id="rId19" name="Check Box 170">
              <controlPr defaultSize="0" autoFill="0" autoLine="0" autoPict="0">
                <anchor moveWithCells="1" sizeWithCells="1">
                  <from>
                    <xdr:col>1</xdr:col>
                    <xdr:colOff>0</xdr:colOff>
                    <xdr:row>35</xdr:row>
                    <xdr:rowOff>85725</xdr:rowOff>
                  </from>
                  <to>
                    <xdr:col>2</xdr:col>
                    <xdr:colOff>28575</xdr:colOff>
                    <xdr:row>35</xdr:row>
                    <xdr:rowOff>295275</xdr:rowOff>
                  </to>
                </anchor>
              </controlPr>
            </control>
          </mc:Choice>
        </mc:AlternateContent>
        <mc:AlternateContent xmlns:mc="http://schemas.openxmlformats.org/markup-compatibility/2006">
          <mc:Choice Requires="x14">
            <control shapeId="4261" r:id="rId20" name="Check Box 165">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4262" r:id="rId21" name="Check Box 166">
              <controlPr defaultSize="0" autoFill="0" autoLine="0" autoPict="0">
                <anchor moveWithCells="1" sizeWithCells="1">
                  <from>
                    <xdr:col>1</xdr:col>
                    <xdr:colOff>0</xdr:colOff>
                    <xdr:row>34</xdr:row>
                    <xdr:rowOff>19050</xdr:rowOff>
                  </from>
                  <to>
                    <xdr:col>2</xdr:col>
                    <xdr:colOff>28575</xdr:colOff>
                    <xdr:row>34</xdr:row>
                    <xdr:rowOff>228600</xdr:rowOff>
                  </to>
                </anchor>
              </controlPr>
            </control>
          </mc:Choice>
        </mc:AlternateContent>
        <mc:AlternateContent xmlns:mc="http://schemas.openxmlformats.org/markup-compatibility/2006">
          <mc:Choice Requires="x14">
            <control shapeId="4259" r:id="rId22" name="Check Box 163">
              <controlPr defaultSize="0" autoFill="0" autoLine="0" autoPict="0">
                <anchor moveWithCells="1" sizeWithCells="1">
                  <from>
                    <xdr:col>0</xdr:col>
                    <xdr:colOff>0</xdr:colOff>
                    <xdr:row>32</xdr:row>
                    <xdr:rowOff>19050</xdr:rowOff>
                  </from>
                  <to>
                    <xdr:col>1</xdr:col>
                    <xdr:colOff>28575</xdr:colOff>
                    <xdr:row>32</xdr:row>
                    <xdr:rowOff>228600</xdr:rowOff>
                  </to>
                </anchor>
              </controlPr>
            </control>
          </mc:Choice>
        </mc:AlternateContent>
        <mc:AlternateContent xmlns:mc="http://schemas.openxmlformats.org/markup-compatibility/2006">
          <mc:Choice Requires="x14">
            <control shapeId="4260" r:id="rId23" name="Check Box 164">
              <controlPr defaultSize="0" autoFill="0" autoLine="0" autoPict="0">
                <anchor moveWithCells="1" sizeWithCells="1">
                  <from>
                    <xdr:col>1</xdr:col>
                    <xdr:colOff>0</xdr:colOff>
                    <xdr:row>32</xdr:row>
                    <xdr:rowOff>19050</xdr:rowOff>
                  </from>
                  <to>
                    <xdr:col>2</xdr:col>
                    <xdr:colOff>28575</xdr:colOff>
                    <xdr:row>32</xdr:row>
                    <xdr:rowOff>228600</xdr:rowOff>
                  </to>
                </anchor>
              </controlPr>
            </control>
          </mc:Choice>
        </mc:AlternateContent>
        <mc:AlternateContent xmlns:mc="http://schemas.openxmlformats.org/markup-compatibility/2006">
          <mc:Choice Requires="x14">
            <control shapeId="4257" r:id="rId24" name="Check Box 161">
              <controlPr defaultSize="0" autoFill="0" autoLine="0" autoPict="0">
                <anchor moveWithCells="1" sizeWithCells="1">
                  <from>
                    <xdr:col>0</xdr:col>
                    <xdr:colOff>0</xdr:colOff>
                    <xdr:row>31</xdr:row>
                    <xdr:rowOff>38100</xdr:rowOff>
                  </from>
                  <to>
                    <xdr:col>1</xdr:col>
                    <xdr:colOff>28575</xdr:colOff>
                    <xdr:row>31</xdr:row>
                    <xdr:rowOff>209550</xdr:rowOff>
                  </to>
                </anchor>
              </controlPr>
            </control>
          </mc:Choice>
        </mc:AlternateContent>
        <mc:AlternateContent xmlns:mc="http://schemas.openxmlformats.org/markup-compatibility/2006">
          <mc:Choice Requires="x14">
            <control shapeId="4258" r:id="rId25" name="Check Box 162">
              <controlPr defaultSize="0" autoFill="0" autoLine="0" autoPict="0">
                <anchor moveWithCells="1" sizeWithCells="1">
                  <from>
                    <xdr:col>1</xdr:col>
                    <xdr:colOff>0</xdr:colOff>
                    <xdr:row>31</xdr:row>
                    <xdr:rowOff>38100</xdr:rowOff>
                  </from>
                  <to>
                    <xdr:col>2</xdr:col>
                    <xdr:colOff>28575</xdr:colOff>
                    <xdr:row>31</xdr:row>
                    <xdr:rowOff>209550</xdr:rowOff>
                  </to>
                </anchor>
              </controlPr>
            </control>
          </mc:Choice>
        </mc:AlternateContent>
        <mc:AlternateContent xmlns:mc="http://schemas.openxmlformats.org/markup-compatibility/2006">
          <mc:Choice Requires="x14">
            <control shapeId="4255" r:id="rId26" name="Check Box 159">
              <controlPr defaultSize="0" autoFill="0" autoLine="0" autoPict="0">
                <anchor moveWithCells="1" sizeWithCells="1">
                  <from>
                    <xdr:col>0</xdr:col>
                    <xdr:colOff>0</xdr:colOff>
                    <xdr:row>30</xdr:row>
                    <xdr:rowOff>19050</xdr:rowOff>
                  </from>
                  <to>
                    <xdr:col>1</xdr:col>
                    <xdr:colOff>28575</xdr:colOff>
                    <xdr:row>30</xdr:row>
                    <xdr:rowOff>228600</xdr:rowOff>
                  </to>
                </anchor>
              </controlPr>
            </control>
          </mc:Choice>
        </mc:AlternateContent>
        <mc:AlternateContent xmlns:mc="http://schemas.openxmlformats.org/markup-compatibility/2006">
          <mc:Choice Requires="x14">
            <control shapeId="4256" r:id="rId27" name="Check Box 160">
              <controlPr defaultSize="0" autoFill="0" autoLine="0" autoPict="0">
                <anchor moveWithCells="1" sizeWithCells="1">
                  <from>
                    <xdr:col>1</xdr:col>
                    <xdr:colOff>0</xdr:colOff>
                    <xdr:row>30</xdr:row>
                    <xdr:rowOff>19050</xdr:rowOff>
                  </from>
                  <to>
                    <xdr:col>2</xdr:col>
                    <xdr:colOff>28575</xdr:colOff>
                    <xdr:row>30</xdr:row>
                    <xdr:rowOff>228600</xdr:rowOff>
                  </to>
                </anchor>
              </controlPr>
            </control>
          </mc:Choice>
        </mc:AlternateContent>
        <mc:AlternateContent xmlns:mc="http://schemas.openxmlformats.org/markup-compatibility/2006">
          <mc:Choice Requires="x14">
            <control shapeId="4253" r:id="rId28" name="Check Box 157">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4254" r:id="rId29" name="Check Box 158">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4251" r:id="rId30" name="Check Box 155">
              <controlPr defaultSize="0" autoFill="0" autoLine="0" autoPict="0">
                <anchor moveWithCells="1" sizeWithCells="1">
                  <from>
                    <xdr:col>0</xdr:col>
                    <xdr:colOff>0</xdr:colOff>
                    <xdr:row>28</xdr:row>
                    <xdr:rowOff>19050</xdr:rowOff>
                  </from>
                  <to>
                    <xdr:col>1</xdr:col>
                    <xdr:colOff>28575</xdr:colOff>
                    <xdr:row>28</xdr:row>
                    <xdr:rowOff>228600</xdr:rowOff>
                  </to>
                </anchor>
              </controlPr>
            </control>
          </mc:Choice>
        </mc:AlternateContent>
        <mc:AlternateContent xmlns:mc="http://schemas.openxmlformats.org/markup-compatibility/2006">
          <mc:Choice Requires="x14">
            <control shapeId="4252" r:id="rId31" name="Check Box 156">
              <controlPr defaultSize="0" autoFill="0" autoLine="0" autoPict="0">
                <anchor moveWithCells="1" sizeWithCells="1">
                  <from>
                    <xdr:col>1</xdr:col>
                    <xdr:colOff>0</xdr:colOff>
                    <xdr:row>28</xdr:row>
                    <xdr:rowOff>19050</xdr:rowOff>
                  </from>
                  <to>
                    <xdr:col>2</xdr:col>
                    <xdr:colOff>28575</xdr:colOff>
                    <xdr:row>28</xdr:row>
                    <xdr:rowOff>228600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sizeWithCells="1">
                  <from>
                    <xdr:col>0</xdr:col>
                    <xdr:colOff>0</xdr:colOff>
                    <xdr:row>26</xdr:row>
                    <xdr:rowOff>85725</xdr:rowOff>
                  </from>
                  <to>
                    <xdr:col>1</xdr:col>
                    <xdr:colOff>28575</xdr:colOff>
                    <xdr:row>26</xdr:row>
                    <xdr:rowOff>295275</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sizeWithCells="1">
                  <from>
                    <xdr:col>1</xdr:col>
                    <xdr:colOff>0</xdr:colOff>
                    <xdr:row>26</xdr:row>
                    <xdr:rowOff>85725</xdr:rowOff>
                  </from>
                  <to>
                    <xdr:col>2</xdr:col>
                    <xdr:colOff>28575</xdr:colOff>
                    <xdr:row>26</xdr:row>
                    <xdr:rowOff>295275</xdr:rowOff>
                  </to>
                </anchor>
              </controlPr>
            </control>
          </mc:Choice>
        </mc:AlternateContent>
        <mc:AlternateContent xmlns:mc="http://schemas.openxmlformats.org/markup-compatibility/2006">
          <mc:Choice Requires="x14">
            <control shapeId="4247" r:id="rId34" name="Check Box 151">
              <controlPr defaultSize="0" autoFill="0" autoLine="0" autoPict="0">
                <anchor moveWithCells="1" sizeWithCells="1">
                  <from>
                    <xdr:col>0</xdr:col>
                    <xdr:colOff>0</xdr:colOff>
                    <xdr:row>25</xdr:row>
                    <xdr:rowOff>76200</xdr:rowOff>
                  </from>
                  <to>
                    <xdr:col>1</xdr:col>
                    <xdr:colOff>28575</xdr:colOff>
                    <xdr:row>25</xdr:row>
                    <xdr:rowOff>285750</xdr:rowOff>
                  </to>
                </anchor>
              </controlPr>
            </control>
          </mc:Choice>
        </mc:AlternateContent>
        <mc:AlternateContent xmlns:mc="http://schemas.openxmlformats.org/markup-compatibility/2006">
          <mc:Choice Requires="x14">
            <control shapeId="4248" r:id="rId35" name="Check Box 152">
              <controlPr defaultSize="0" autoFill="0" autoLine="0" autoPict="0">
                <anchor moveWithCells="1" sizeWithCells="1">
                  <from>
                    <xdr:col>1</xdr:col>
                    <xdr:colOff>0</xdr:colOff>
                    <xdr:row>25</xdr:row>
                    <xdr:rowOff>76200</xdr:rowOff>
                  </from>
                  <to>
                    <xdr:col>2</xdr:col>
                    <xdr:colOff>28575</xdr:colOff>
                    <xdr:row>25</xdr:row>
                    <xdr:rowOff>285750</xdr:rowOff>
                  </to>
                </anchor>
              </controlPr>
            </control>
          </mc:Choice>
        </mc:AlternateContent>
        <mc:AlternateContent xmlns:mc="http://schemas.openxmlformats.org/markup-compatibility/2006">
          <mc:Choice Requires="x14">
            <control shapeId="4245" r:id="rId36" name="Check Box 149">
              <controlPr defaultSize="0" autoFill="0" autoLine="0" autoPict="0">
                <anchor moveWithCells="1" sizeWithCells="1">
                  <from>
                    <xdr:col>0</xdr:col>
                    <xdr:colOff>0</xdr:colOff>
                    <xdr:row>24</xdr:row>
                    <xdr:rowOff>19050</xdr:rowOff>
                  </from>
                  <to>
                    <xdr:col>1</xdr:col>
                    <xdr:colOff>28575</xdr:colOff>
                    <xdr:row>24</xdr:row>
                    <xdr:rowOff>228600</xdr:rowOff>
                  </to>
                </anchor>
              </controlPr>
            </control>
          </mc:Choice>
        </mc:AlternateContent>
        <mc:AlternateContent xmlns:mc="http://schemas.openxmlformats.org/markup-compatibility/2006">
          <mc:Choice Requires="x14">
            <control shapeId="4246" r:id="rId37" name="Check Box 150">
              <controlPr defaultSize="0" autoFill="0" autoLine="0" autoPict="0">
                <anchor moveWithCells="1" sizeWithCells="1">
                  <from>
                    <xdr:col>1</xdr:col>
                    <xdr:colOff>0</xdr:colOff>
                    <xdr:row>24</xdr:row>
                    <xdr:rowOff>19050</xdr:rowOff>
                  </from>
                  <to>
                    <xdr:col>2</xdr:col>
                    <xdr:colOff>28575</xdr:colOff>
                    <xdr:row>24</xdr:row>
                    <xdr:rowOff>228600</xdr:rowOff>
                  </to>
                </anchor>
              </controlPr>
            </control>
          </mc:Choice>
        </mc:AlternateContent>
        <mc:AlternateContent xmlns:mc="http://schemas.openxmlformats.org/markup-compatibility/2006">
          <mc:Choice Requires="x14">
            <control shapeId="4243" r:id="rId38" name="Check Box 147">
              <controlPr defaultSize="0" autoFill="0" autoLine="0" autoPict="0">
                <anchor moveWithCells="1" sizeWithCells="1">
                  <from>
                    <xdr:col>0</xdr:col>
                    <xdr:colOff>0</xdr:colOff>
                    <xdr:row>23</xdr:row>
                    <xdr:rowOff>19050</xdr:rowOff>
                  </from>
                  <to>
                    <xdr:col>1</xdr:col>
                    <xdr:colOff>28575</xdr:colOff>
                    <xdr:row>23</xdr:row>
                    <xdr:rowOff>228600</xdr:rowOff>
                  </to>
                </anchor>
              </controlPr>
            </control>
          </mc:Choice>
        </mc:AlternateContent>
        <mc:AlternateContent xmlns:mc="http://schemas.openxmlformats.org/markup-compatibility/2006">
          <mc:Choice Requires="x14">
            <control shapeId="4244" r:id="rId39" name="Check Box 148">
              <controlPr defaultSize="0" autoFill="0" autoLine="0" autoPict="0">
                <anchor moveWithCells="1" sizeWithCells="1">
                  <from>
                    <xdr:col>1</xdr:col>
                    <xdr:colOff>0</xdr:colOff>
                    <xdr:row>23</xdr:row>
                    <xdr:rowOff>19050</xdr:rowOff>
                  </from>
                  <to>
                    <xdr:col>2</xdr:col>
                    <xdr:colOff>28575</xdr:colOff>
                    <xdr:row>23</xdr:row>
                    <xdr:rowOff>228600</xdr:rowOff>
                  </to>
                </anchor>
              </controlPr>
            </control>
          </mc:Choice>
        </mc:AlternateContent>
        <mc:AlternateContent xmlns:mc="http://schemas.openxmlformats.org/markup-compatibility/2006">
          <mc:Choice Requires="x14">
            <control shapeId="4239" r:id="rId40" name="Check Box 143">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4240" r:id="rId41" name="Check Box 144">
              <controlPr defaultSize="0" autoFill="0" autoLine="0" autoPict="0">
                <anchor moveWithCells="1" sizeWithCells="1">
                  <from>
                    <xdr:col>1</xdr:col>
                    <xdr:colOff>0</xdr:colOff>
                    <xdr:row>19</xdr:row>
                    <xdr:rowOff>85725</xdr:rowOff>
                  </from>
                  <to>
                    <xdr:col>2</xdr:col>
                    <xdr:colOff>28575</xdr:colOff>
                    <xdr:row>19</xdr:row>
                    <xdr:rowOff>295275</xdr:rowOff>
                  </to>
                </anchor>
              </controlPr>
            </control>
          </mc:Choice>
        </mc:AlternateContent>
        <mc:AlternateContent xmlns:mc="http://schemas.openxmlformats.org/markup-compatibility/2006">
          <mc:Choice Requires="x14">
            <control shapeId="4237" r:id="rId42" name="Check Box 141">
              <controlPr defaultSize="0" autoFill="0" autoLine="0" autoPict="0">
                <anchor moveWithCells="1" sizeWithCells="1">
                  <from>
                    <xdr:col>0</xdr:col>
                    <xdr:colOff>0</xdr:colOff>
                    <xdr:row>18</xdr:row>
                    <xdr:rowOff>85725</xdr:rowOff>
                  </from>
                  <to>
                    <xdr:col>1</xdr:col>
                    <xdr:colOff>28575</xdr:colOff>
                    <xdr:row>18</xdr:row>
                    <xdr:rowOff>295275</xdr:rowOff>
                  </to>
                </anchor>
              </controlPr>
            </control>
          </mc:Choice>
        </mc:AlternateContent>
        <mc:AlternateContent xmlns:mc="http://schemas.openxmlformats.org/markup-compatibility/2006">
          <mc:Choice Requires="x14">
            <control shapeId="4238" r:id="rId43" name="Check Box 142">
              <controlPr defaultSize="0" autoFill="0" autoLine="0" autoPict="0">
                <anchor moveWithCells="1" sizeWithCells="1">
                  <from>
                    <xdr:col>1</xdr:col>
                    <xdr:colOff>0</xdr:colOff>
                    <xdr:row>18</xdr:row>
                    <xdr:rowOff>85725</xdr:rowOff>
                  </from>
                  <to>
                    <xdr:col>2</xdr:col>
                    <xdr:colOff>28575</xdr:colOff>
                    <xdr:row>18</xdr:row>
                    <xdr:rowOff>295275</xdr:rowOff>
                  </to>
                </anchor>
              </controlPr>
            </control>
          </mc:Choice>
        </mc:AlternateContent>
        <mc:AlternateContent xmlns:mc="http://schemas.openxmlformats.org/markup-compatibility/2006">
          <mc:Choice Requires="x14">
            <control shapeId="4235" r:id="rId44" name="Check Box 139">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4236" r:id="rId45" name="Check Box 140">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4233" r:id="rId46" name="Check Box 137">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4234" r:id="rId47" name="Check Box 138">
              <controlPr defaultSize="0" autoFill="0" autoLine="0" autoPict="0">
                <anchor moveWithCells="1" sizeWithCells="1">
                  <from>
                    <xdr:col>1</xdr:col>
                    <xdr:colOff>0</xdr:colOff>
                    <xdr:row>15</xdr:row>
                    <xdr:rowOff>19050</xdr:rowOff>
                  </from>
                  <to>
                    <xdr:col>2</xdr:col>
                    <xdr:colOff>28575</xdr:colOff>
                    <xdr:row>15</xdr:row>
                    <xdr:rowOff>228600</xdr:rowOff>
                  </to>
                </anchor>
              </controlPr>
            </control>
          </mc:Choice>
        </mc:AlternateContent>
        <mc:AlternateContent xmlns:mc="http://schemas.openxmlformats.org/markup-compatibility/2006">
          <mc:Choice Requires="x14">
            <control shapeId="4229" r:id="rId48" name="Check Box 133">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4230" r:id="rId49" name="Check Box 134">
              <controlPr defaultSize="0" autoFill="0" autoLine="0" autoPict="0">
                <anchor moveWithCells="1" sizeWithCells="1">
                  <from>
                    <xdr:col>1</xdr:col>
                    <xdr:colOff>0</xdr:colOff>
                    <xdr:row>14</xdr:row>
                    <xdr:rowOff>19050</xdr:rowOff>
                  </from>
                  <to>
                    <xdr:col>2</xdr:col>
                    <xdr:colOff>28575</xdr:colOff>
                    <xdr:row>14</xdr:row>
                    <xdr:rowOff>228600</xdr:rowOff>
                  </to>
                </anchor>
              </controlPr>
            </control>
          </mc:Choice>
        </mc:AlternateContent>
        <mc:AlternateContent xmlns:mc="http://schemas.openxmlformats.org/markup-compatibility/2006">
          <mc:Choice Requires="x14">
            <control shapeId="4227" r:id="rId50" name="Check Box 131">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4228" r:id="rId51" name="Check Box 132">
              <controlPr defaultSize="0" autoFill="0" autoLine="0" autoPict="0">
                <anchor moveWithCells="1" sizeWithCells="1">
                  <from>
                    <xdr:col>1</xdr:col>
                    <xdr:colOff>0</xdr:colOff>
                    <xdr:row>13</xdr:row>
                    <xdr:rowOff>19050</xdr:rowOff>
                  </from>
                  <to>
                    <xdr:col>2</xdr:col>
                    <xdr:colOff>28575</xdr:colOff>
                    <xdr:row>13</xdr:row>
                    <xdr:rowOff>228600</xdr:rowOff>
                  </to>
                </anchor>
              </controlPr>
            </control>
          </mc:Choice>
        </mc:AlternateContent>
        <mc:AlternateContent xmlns:mc="http://schemas.openxmlformats.org/markup-compatibility/2006">
          <mc:Choice Requires="x14">
            <control shapeId="4221" r:id="rId52" name="Check Box 125">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4222" r:id="rId53" name="Check Box 126">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4219" r:id="rId54" name="Check Box 123">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4220" r:id="rId55" name="Check Box 124">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mc:AlternateContent xmlns:mc="http://schemas.openxmlformats.org/markup-compatibility/2006">
          <mc:Choice Requires="x14">
            <control shapeId="4217" r:id="rId56" name="Check Box 121">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4218" r:id="rId57" name="Check Box 122">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4205" r:id="rId58" name="Check Box 109">
              <controlPr defaultSize="0" autoFill="0" autoLine="0" autoPict="0">
                <anchor moveWithCells="1" sizeWithCells="1">
                  <from>
                    <xdr:col>0</xdr:col>
                    <xdr:colOff>9525</xdr:colOff>
                    <xdr:row>10</xdr:row>
                    <xdr:rowOff>85725</xdr:rowOff>
                  </from>
                  <to>
                    <xdr:col>1</xdr:col>
                    <xdr:colOff>38100</xdr:colOff>
                    <xdr:row>10</xdr:row>
                    <xdr:rowOff>295275</xdr:rowOff>
                  </to>
                </anchor>
              </controlPr>
            </control>
          </mc:Choice>
        </mc:AlternateContent>
        <mc:AlternateContent xmlns:mc="http://schemas.openxmlformats.org/markup-compatibility/2006">
          <mc:Choice Requires="x14">
            <control shapeId="4206" r:id="rId59" name="Check Box 110">
              <controlPr defaultSize="0" autoFill="0" autoLine="0" autoPict="0">
                <anchor moveWithCells="1" sizeWithCells="1">
                  <from>
                    <xdr:col>1</xdr:col>
                    <xdr:colOff>9525</xdr:colOff>
                    <xdr:row>10</xdr:row>
                    <xdr:rowOff>85725</xdr:rowOff>
                  </from>
                  <to>
                    <xdr:col>2</xdr:col>
                    <xdr:colOff>38100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A780-2639-43D5-8E6D-C7492CD8A0A5}">
  <sheetPr>
    <pageSetUpPr fitToPage="1"/>
  </sheetPr>
  <dimension ref="A1:F36"/>
  <sheetViews>
    <sheetView zoomScaleNormal="100" workbookViewId="0">
      <selection activeCell="A4" sqref="A4"/>
    </sheetView>
  </sheetViews>
  <sheetFormatPr defaultRowHeight="17.25"/>
  <cols>
    <col min="1" max="2" width="3.625" style="15" customWidth="1"/>
    <col min="3" max="4" width="3.625" style="20" customWidth="1"/>
    <col min="5" max="5" width="91.125" style="14" customWidth="1"/>
    <col min="6" max="6" width="6" style="5" customWidth="1"/>
    <col min="7" max="16384" width="9" style="5"/>
  </cols>
  <sheetData>
    <row r="1" spans="1:6" ht="25.5" customHeight="1">
      <c r="A1" s="251" t="s">
        <v>78</v>
      </c>
      <c r="B1" s="11"/>
      <c r="C1" s="16"/>
      <c r="D1" s="16"/>
    </row>
    <row r="2" spans="1:6" s="258" customFormat="1" ht="22.5" customHeight="1">
      <c r="A2" s="277" t="s">
        <v>35</v>
      </c>
      <c r="B2" s="278" t="s">
        <v>36</v>
      </c>
      <c r="C2" s="279" t="s">
        <v>290</v>
      </c>
      <c r="D2" s="280" t="s">
        <v>37</v>
      </c>
      <c r="E2" s="281" t="s">
        <v>291</v>
      </c>
      <c r="F2" s="257" t="s">
        <v>292</v>
      </c>
    </row>
    <row r="3" spans="1:6" ht="22.5" customHeight="1">
      <c r="A3" s="532" t="s">
        <v>47</v>
      </c>
      <c r="B3" s="533"/>
      <c r="C3" s="533"/>
      <c r="D3" s="533"/>
      <c r="E3" s="534"/>
      <c r="F3" s="284"/>
    </row>
    <row r="4" spans="1:6" ht="20.100000000000001" customHeight="1">
      <c r="A4" s="260"/>
      <c r="B4" s="261"/>
      <c r="C4" s="287" t="s">
        <v>6</v>
      </c>
      <c r="D4" s="263" t="s">
        <v>39</v>
      </c>
      <c r="E4" s="264" t="s">
        <v>314</v>
      </c>
      <c r="F4" s="291" t="s">
        <v>309</v>
      </c>
    </row>
    <row r="5" spans="1:6" ht="20.100000000000001" customHeight="1">
      <c r="A5" s="260"/>
      <c r="B5" s="261"/>
      <c r="C5" s="287" t="s">
        <v>6</v>
      </c>
      <c r="D5" s="263" t="s">
        <v>38</v>
      </c>
      <c r="E5" s="264" t="s">
        <v>315</v>
      </c>
      <c r="F5" s="291" t="s">
        <v>309</v>
      </c>
    </row>
    <row r="6" spans="1:6" ht="20.100000000000001" customHeight="1">
      <c r="A6" s="260"/>
      <c r="B6" s="261"/>
      <c r="C6" s="287" t="s">
        <v>6</v>
      </c>
      <c r="D6" s="265" t="s">
        <v>34</v>
      </c>
      <c r="E6" s="264" t="s">
        <v>316</v>
      </c>
      <c r="F6" s="290" t="s">
        <v>310</v>
      </c>
    </row>
    <row r="7" spans="1:6" ht="22.5" customHeight="1">
      <c r="A7" s="514" t="s">
        <v>137</v>
      </c>
      <c r="B7" s="535"/>
      <c r="C7" s="535"/>
      <c r="D7" s="535"/>
      <c r="E7" s="536"/>
      <c r="F7" s="259"/>
    </row>
    <row r="8" spans="1:6" ht="20.100000000000001" customHeight="1">
      <c r="A8" s="260"/>
      <c r="B8" s="261"/>
      <c r="C8" s="287" t="s">
        <v>6</v>
      </c>
      <c r="D8" s="263" t="s">
        <v>39</v>
      </c>
      <c r="E8" s="264" t="s">
        <v>525</v>
      </c>
      <c r="F8" s="291" t="s">
        <v>311</v>
      </c>
    </row>
    <row r="9" spans="1:6" ht="30" customHeight="1">
      <c r="A9" s="260"/>
      <c r="B9" s="261"/>
      <c r="C9" s="297"/>
      <c r="D9" s="263" t="s">
        <v>39</v>
      </c>
      <c r="E9" s="288" t="s">
        <v>499</v>
      </c>
      <c r="F9" s="291" t="s">
        <v>311</v>
      </c>
    </row>
    <row r="10" spans="1:6" ht="30" customHeight="1">
      <c r="A10" s="260"/>
      <c r="B10" s="261"/>
      <c r="C10" s="287" t="s">
        <v>6</v>
      </c>
      <c r="D10" s="263" t="s">
        <v>38</v>
      </c>
      <c r="E10" s="264" t="s">
        <v>346</v>
      </c>
      <c r="F10" s="291" t="s">
        <v>311</v>
      </c>
    </row>
    <row r="11" spans="1:6" ht="20.100000000000001" customHeight="1">
      <c r="A11" s="260"/>
      <c r="B11" s="261"/>
      <c r="C11" s="287" t="s">
        <v>6</v>
      </c>
      <c r="D11" s="265" t="s">
        <v>34</v>
      </c>
      <c r="E11" s="264" t="s">
        <v>317</v>
      </c>
      <c r="F11" s="290" t="s">
        <v>312</v>
      </c>
    </row>
    <row r="12" spans="1:6" ht="22.5" customHeight="1">
      <c r="A12" s="514" t="s">
        <v>40</v>
      </c>
      <c r="B12" s="535"/>
      <c r="C12" s="535"/>
      <c r="D12" s="535"/>
      <c r="E12" s="536"/>
      <c r="F12" s="259"/>
    </row>
    <row r="13" spans="1:6" ht="42" customHeight="1">
      <c r="A13" s="271"/>
      <c r="B13" s="272"/>
      <c r="C13" s="296"/>
      <c r="D13" s="289" t="s">
        <v>39</v>
      </c>
      <c r="E13" s="338" t="s">
        <v>386</v>
      </c>
      <c r="F13" s="292" t="s">
        <v>313</v>
      </c>
    </row>
    <row r="14" spans="1:6" ht="25.5" customHeight="1">
      <c r="A14" s="251" t="s">
        <v>323</v>
      </c>
      <c r="B14" s="11"/>
      <c r="C14" s="19"/>
      <c r="D14" s="19"/>
    </row>
    <row r="15" spans="1:6" s="258" customFormat="1" ht="22.5" customHeight="1">
      <c r="A15" s="277" t="s">
        <v>35</v>
      </c>
      <c r="B15" s="278" t="s">
        <v>36</v>
      </c>
      <c r="C15" s="279" t="s">
        <v>290</v>
      </c>
      <c r="D15" s="280" t="s">
        <v>37</v>
      </c>
      <c r="E15" s="281"/>
      <c r="F15" s="257" t="s">
        <v>292</v>
      </c>
    </row>
    <row r="16" spans="1:6" ht="22.5" customHeight="1">
      <c r="A16" s="517" t="s">
        <v>48</v>
      </c>
      <c r="B16" s="518"/>
      <c r="C16" s="518"/>
      <c r="D16" s="518"/>
      <c r="E16" s="518"/>
      <c r="F16" s="284"/>
    </row>
    <row r="17" spans="1:6" ht="20.100000000000001" customHeight="1">
      <c r="A17" s="260"/>
      <c r="B17" s="261"/>
      <c r="C17" s="287" t="s">
        <v>6</v>
      </c>
      <c r="D17" s="263" t="s">
        <v>39</v>
      </c>
      <c r="E17" s="264" t="s">
        <v>318</v>
      </c>
      <c r="F17" s="259"/>
    </row>
    <row r="18" spans="1:6" ht="30" customHeight="1">
      <c r="A18" s="260"/>
      <c r="B18" s="261"/>
      <c r="C18" s="287" t="s">
        <v>6</v>
      </c>
      <c r="D18" s="263" t="s">
        <v>39</v>
      </c>
      <c r="E18" s="264" t="s">
        <v>347</v>
      </c>
      <c r="F18" s="291" t="s">
        <v>319</v>
      </c>
    </row>
    <row r="19" spans="1:6" ht="22.5" customHeight="1">
      <c r="A19" s="507" t="s">
        <v>49</v>
      </c>
      <c r="B19" s="508"/>
      <c r="C19" s="508"/>
      <c r="D19" s="508"/>
      <c r="E19" s="508"/>
      <c r="F19" s="259"/>
    </row>
    <row r="20" spans="1:6" ht="30" customHeight="1">
      <c r="A20" s="260"/>
      <c r="B20" s="261"/>
      <c r="C20" s="287"/>
      <c r="D20" s="263" t="s">
        <v>39</v>
      </c>
      <c r="E20" s="264" t="s">
        <v>348</v>
      </c>
      <c r="F20" s="259"/>
    </row>
    <row r="21" spans="1:6" ht="30" customHeight="1">
      <c r="A21" s="260"/>
      <c r="B21" s="261"/>
      <c r="C21" s="287" t="s">
        <v>6</v>
      </c>
      <c r="D21" s="294"/>
      <c r="E21" s="295" t="s">
        <v>349</v>
      </c>
      <c r="F21" s="259"/>
    </row>
    <row r="22" spans="1:6" ht="20.100000000000001" customHeight="1">
      <c r="A22" s="260"/>
      <c r="B22" s="261"/>
      <c r="C22" s="287" t="s">
        <v>6</v>
      </c>
      <c r="D22" s="294"/>
      <c r="E22" s="264" t="s">
        <v>155</v>
      </c>
      <c r="F22" s="259"/>
    </row>
    <row r="23" spans="1:6" ht="20.100000000000001" customHeight="1">
      <c r="A23" s="260"/>
      <c r="B23" s="261"/>
      <c r="C23" s="287" t="s">
        <v>6</v>
      </c>
      <c r="D23" s="294"/>
      <c r="E23" s="264" t="s">
        <v>447</v>
      </c>
      <c r="F23" s="259"/>
    </row>
    <row r="24" spans="1:6" ht="20.100000000000001" customHeight="1">
      <c r="A24" s="260"/>
      <c r="B24" s="261"/>
      <c r="C24" s="287" t="s">
        <v>6</v>
      </c>
      <c r="D24" s="294"/>
      <c r="E24" s="264" t="s">
        <v>156</v>
      </c>
      <c r="F24" s="259"/>
    </row>
    <row r="25" spans="1:6" ht="22.5" customHeight="1">
      <c r="A25" s="507" t="s">
        <v>524</v>
      </c>
      <c r="B25" s="508"/>
      <c r="C25" s="508"/>
      <c r="D25" s="508"/>
      <c r="E25" s="508"/>
      <c r="F25" s="259"/>
    </row>
    <row r="26" spans="1:6" ht="22.5" customHeight="1">
      <c r="A26" s="530" t="s">
        <v>50</v>
      </c>
      <c r="B26" s="531"/>
      <c r="C26" s="531"/>
      <c r="D26" s="531"/>
      <c r="E26" s="531"/>
      <c r="F26" s="259"/>
    </row>
    <row r="27" spans="1:6" ht="20.100000000000001" customHeight="1">
      <c r="A27" s="260"/>
      <c r="B27" s="261"/>
      <c r="C27" s="287" t="s">
        <v>6</v>
      </c>
      <c r="D27" s="265" t="s">
        <v>38</v>
      </c>
      <c r="E27" s="264" t="s">
        <v>320</v>
      </c>
      <c r="F27" s="259"/>
    </row>
    <row r="28" spans="1:6" ht="20.100000000000001" customHeight="1">
      <c r="A28" s="260"/>
      <c r="B28" s="261"/>
      <c r="C28" s="287" t="s">
        <v>6</v>
      </c>
      <c r="D28" s="265" t="s">
        <v>34</v>
      </c>
      <c r="E28" s="264" t="s">
        <v>321</v>
      </c>
      <c r="F28" s="259"/>
    </row>
    <row r="29" spans="1:6" ht="22.5" customHeight="1">
      <c r="A29" s="530" t="s">
        <v>51</v>
      </c>
      <c r="B29" s="531"/>
      <c r="C29" s="531"/>
      <c r="D29" s="531"/>
      <c r="E29" s="531"/>
      <c r="F29" s="259"/>
    </row>
    <row r="30" spans="1:6" ht="30" customHeight="1">
      <c r="A30" s="260"/>
      <c r="B30" s="261"/>
      <c r="C30" s="287" t="s">
        <v>6</v>
      </c>
      <c r="D30" s="263" t="s">
        <v>38</v>
      </c>
      <c r="E30" s="264" t="s">
        <v>350</v>
      </c>
      <c r="F30" s="259"/>
    </row>
    <row r="31" spans="1:6" ht="22.5" customHeight="1">
      <c r="A31" s="530" t="s">
        <v>52</v>
      </c>
      <c r="B31" s="531"/>
      <c r="C31" s="531"/>
      <c r="D31" s="531"/>
      <c r="E31" s="531"/>
      <c r="F31" s="259"/>
    </row>
    <row r="32" spans="1:6" ht="30" customHeight="1">
      <c r="A32" s="260"/>
      <c r="B32" s="261"/>
      <c r="C32" s="287"/>
      <c r="D32" s="263" t="s">
        <v>38</v>
      </c>
      <c r="E32" s="264" t="s">
        <v>351</v>
      </c>
      <c r="F32" s="259"/>
    </row>
    <row r="33" spans="1:6" ht="30" customHeight="1">
      <c r="A33" s="260"/>
      <c r="B33" s="261"/>
      <c r="C33" s="287" t="s">
        <v>6</v>
      </c>
      <c r="D33" s="263"/>
      <c r="E33" s="264" t="s">
        <v>322</v>
      </c>
      <c r="F33" s="259"/>
    </row>
    <row r="34" spans="1:6" ht="30" customHeight="1">
      <c r="A34" s="260"/>
      <c r="B34" s="261"/>
      <c r="C34" s="287" t="s">
        <v>6</v>
      </c>
      <c r="D34" s="263"/>
      <c r="E34" s="264" t="s">
        <v>352</v>
      </c>
      <c r="F34" s="259"/>
    </row>
    <row r="35" spans="1:6" ht="22.5" customHeight="1">
      <c r="A35" s="530" t="s">
        <v>53</v>
      </c>
      <c r="B35" s="531"/>
      <c r="C35" s="531"/>
      <c r="D35" s="531"/>
      <c r="E35" s="531"/>
      <c r="F35" s="259"/>
    </row>
    <row r="36" spans="1:6" ht="33" customHeight="1">
      <c r="A36" s="271"/>
      <c r="B36" s="272"/>
      <c r="C36" s="283" t="s">
        <v>6</v>
      </c>
      <c r="D36" s="273" t="s">
        <v>38</v>
      </c>
      <c r="E36" s="274" t="s">
        <v>353</v>
      </c>
      <c r="F36" s="275"/>
    </row>
  </sheetData>
  <mergeCells count="10">
    <mergeCell ref="A26:E26"/>
    <mergeCell ref="A29:E29"/>
    <mergeCell ref="A31:E31"/>
    <mergeCell ref="A35:E35"/>
    <mergeCell ref="A3:E3"/>
    <mergeCell ref="A7:E7"/>
    <mergeCell ref="A12:E12"/>
    <mergeCell ref="A16:E16"/>
    <mergeCell ref="A19:E19"/>
    <mergeCell ref="A25:E25"/>
  </mergeCells>
  <phoneticPr fontId="2"/>
  <pageMargins left="0.6692913385826772" right="0.19685039370078741" top="0.39370078740157483" bottom="0.51181102362204722" header="0.31496062992125984" footer="0.27559055118110237"/>
  <pageSetup paperSize="9" scale="85" orientation="portrait" r:id="rId1"/>
  <headerFooter scaleWithDoc="0" alignWithMargins="0">
    <oddFooter>&amp;L&amp;9 2026.03.31新B&amp;C-2-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093" r:id="rId4" name="Check Box 2493">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28094" r:id="rId5" name="Check Box 2494">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5270" r:id="rId6" name="Check Box 150">
              <controlPr defaultSize="0" autoFill="0" autoLine="0" autoPict="0">
                <anchor moveWithCells="1" sizeWithCells="1">
                  <from>
                    <xdr:col>0</xdr:col>
                    <xdr:colOff>0</xdr:colOff>
                    <xdr:row>28</xdr:row>
                    <xdr:rowOff>209550</xdr:rowOff>
                  </from>
                  <to>
                    <xdr:col>1</xdr:col>
                    <xdr:colOff>47625</xdr:colOff>
                    <xdr:row>30</xdr:row>
                    <xdr:rowOff>47625</xdr:rowOff>
                  </to>
                </anchor>
              </controlPr>
            </control>
          </mc:Choice>
        </mc:AlternateContent>
        <mc:AlternateContent xmlns:mc="http://schemas.openxmlformats.org/markup-compatibility/2006">
          <mc:Choice Requires="x14">
            <control shapeId="5271" r:id="rId7" name="Check Box 151">
              <controlPr defaultSize="0" autoFill="0" autoLine="0" autoPict="0">
                <anchor moveWithCells="1" sizeWithCells="1">
                  <from>
                    <xdr:col>1</xdr:col>
                    <xdr:colOff>19050</xdr:colOff>
                    <xdr:row>28</xdr:row>
                    <xdr:rowOff>209550</xdr:rowOff>
                  </from>
                  <to>
                    <xdr:col>2</xdr:col>
                    <xdr:colOff>66675</xdr:colOff>
                    <xdr:row>30</xdr:row>
                    <xdr:rowOff>47625</xdr:rowOff>
                  </to>
                </anchor>
              </controlPr>
            </control>
          </mc:Choice>
        </mc:AlternateContent>
        <mc:AlternateContent xmlns:mc="http://schemas.openxmlformats.org/markup-compatibility/2006">
          <mc:Choice Requires="x14">
            <control shapeId="5268" r:id="rId8" name="Check Box 148">
              <controlPr defaultSize="0" autoFill="0" autoLine="0" autoPict="0">
                <anchor moveWithCells="1" sizeWithCells="1">
                  <from>
                    <xdr:col>0</xdr:col>
                    <xdr:colOff>0</xdr:colOff>
                    <xdr:row>35</xdr:row>
                    <xdr:rowOff>19050</xdr:rowOff>
                  </from>
                  <to>
                    <xdr:col>1</xdr:col>
                    <xdr:colOff>47625</xdr:colOff>
                    <xdr:row>35</xdr:row>
                    <xdr:rowOff>361950</xdr:rowOff>
                  </to>
                </anchor>
              </controlPr>
            </control>
          </mc:Choice>
        </mc:AlternateContent>
        <mc:AlternateContent xmlns:mc="http://schemas.openxmlformats.org/markup-compatibility/2006">
          <mc:Choice Requires="x14">
            <control shapeId="5269" r:id="rId9" name="Check Box 149">
              <controlPr defaultSize="0" autoFill="0" autoLine="0" autoPict="0">
                <anchor moveWithCells="1" sizeWithCells="1">
                  <from>
                    <xdr:col>1</xdr:col>
                    <xdr:colOff>19050</xdr:colOff>
                    <xdr:row>35</xdr:row>
                    <xdr:rowOff>19050</xdr:rowOff>
                  </from>
                  <to>
                    <xdr:col>2</xdr:col>
                    <xdr:colOff>66675</xdr:colOff>
                    <xdr:row>35</xdr:row>
                    <xdr:rowOff>361950</xdr:rowOff>
                  </to>
                </anchor>
              </controlPr>
            </control>
          </mc:Choice>
        </mc:AlternateContent>
        <mc:AlternateContent xmlns:mc="http://schemas.openxmlformats.org/markup-compatibility/2006">
          <mc:Choice Requires="x14">
            <control shapeId="5264" r:id="rId10" name="Check Box 144">
              <controlPr defaultSize="0" autoFill="0" autoLine="0" autoPict="0">
                <anchor moveWithCells="1" sizeWithCells="1">
                  <from>
                    <xdr:col>0</xdr:col>
                    <xdr:colOff>0</xdr:colOff>
                    <xdr:row>33</xdr:row>
                    <xdr:rowOff>38100</xdr:rowOff>
                  </from>
                  <to>
                    <xdr:col>1</xdr:col>
                    <xdr:colOff>47625</xdr:colOff>
                    <xdr:row>33</xdr:row>
                    <xdr:rowOff>342900</xdr:rowOff>
                  </to>
                </anchor>
              </controlPr>
            </control>
          </mc:Choice>
        </mc:AlternateContent>
        <mc:AlternateContent xmlns:mc="http://schemas.openxmlformats.org/markup-compatibility/2006">
          <mc:Choice Requires="x14">
            <control shapeId="5265" r:id="rId11" name="Check Box 145">
              <controlPr defaultSize="0" autoFill="0" autoLine="0" autoPict="0">
                <anchor moveWithCells="1" sizeWithCells="1">
                  <from>
                    <xdr:col>1</xdr:col>
                    <xdr:colOff>19050</xdr:colOff>
                    <xdr:row>33</xdr:row>
                    <xdr:rowOff>38100</xdr:rowOff>
                  </from>
                  <to>
                    <xdr:col>2</xdr:col>
                    <xdr:colOff>66675</xdr:colOff>
                    <xdr:row>33</xdr:row>
                    <xdr:rowOff>342900</xdr:rowOff>
                  </to>
                </anchor>
              </controlPr>
            </control>
          </mc:Choice>
        </mc:AlternateContent>
        <mc:AlternateContent xmlns:mc="http://schemas.openxmlformats.org/markup-compatibility/2006">
          <mc:Choice Requires="x14">
            <control shapeId="5262" r:id="rId12" name="Check Box 142">
              <controlPr defaultSize="0" autoFill="0" autoLine="0" autoPict="0">
                <anchor moveWithCells="1" sizeWithCells="1">
                  <from>
                    <xdr:col>0</xdr:col>
                    <xdr:colOff>0</xdr:colOff>
                    <xdr:row>32</xdr:row>
                    <xdr:rowOff>38100</xdr:rowOff>
                  </from>
                  <to>
                    <xdr:col>1</xdr:col>
                    <xdr:colOff>47625</xdr:colOff>
                    <xdr:row>32</xdr:row>
                    <xdr:rowOff>352425</xdr:rowOff>
                  </to>
                </anchor>
              </controlPr>
            </control>
          </mc:Choice>
        </mc:AlternateContent>
        <mc:AlternateContent xmlns:mc="http://schemas.openxmlformats.org/markup-compatibility/2006">
          <mc:Choice Requires="x14">
            <control shapeId="5263" r:id="rId13" name="Check Box 143">
              <controlPr defaultSize="0" autoFill="0" autoLine="0" autoPict="0">
                <anchor moveWithCells="1" sizeWithCells="1">
                  <from>
                    <xdr:col>1</xdr:col>
                    <xdr:colOff>19050</xdr:colOff>
                    <xdr:row>32</xdr:row>
                    <xdr:rowOff>38100</xdr:rowOff>
                  </from>
                  <to>
                    <xdr:col>2</xdr:col>
                    <xdr:colOff>66675</xdr:colOff>
                    <xdr:row>32</xdr:row>
                    <xdr:rowOff>352425</xdr:rowOff>
                  </to>
                </anchor>
              </controlPr>
            </control>
          </mc:Choice>
        </mc:AlternateContent>
        <mc:AlternateContent xmlns:mc="http://schemas.openxmlformats.org/markup-compatibility/2006">
          <mc:Choice Requires="x14">
            <control shapeId="5258" r:id="rId14" name="Check Box 138">
              <controlPr defaultSize="0" autoFill="0" autoLine="0" autoPict="0">
                <anchor moveWithCells="1" sizeWithCells="1">
                  <from>
                    <xdr:col>0</xdr:col>
                    <xdr:colOff>0</xdr:colOff>
                    <xdr:row>27</xdr:row>
                    <xdr:rowOff>0</xdr:rowOff>
                  </from>
                  <to>
                    <xdr:col>1</xdr:col>
                    <xdr:colOff>47625</xdr:colOff>
                    <xdr:row>28</xdr:row>
                    <xdr:rowOff>9525</xdr:rowOff>
                  </to>
                </anchor>
              </controlPr>
            </control>
          </mc:Choice>
        </mc:AlternateContent>
        <mc:AlternateContent xmlns:mc="http://schemas.openxmlformats.org/markup-compatibility/2006">
          <mc:Choice Requires="x14">
            <control shapeId="5259" r:id="rId15" name="Check Box 139">
              <controlPr defaultSize="0" autoFill="0" autoLine="0" autoPict="0">
                <anchor moveWithCells="1" sizeWithCells="1">
                  <from>
                    <xdr:col>1</xdr:col>
                    <xdr:colOff>19050</xdr:colOff>
                    <xdr:row>27</xdr:row>
                    <xdr:rowOff>0</xdr:rowOff>
                  </from>
                  <to>
                    <xdr:col>2</xdr:col>
                    <xdr:colOff>66675</xdr:colOff>
                    <xdr:row>28</xdr:row>
                    <xdr:rowOff>9525</xdr:rowOff>
                  </to>
                </anchor>
              </controlPr>
            </control>
          </mc:Choice>
        </mc:AlternateContent>
        <mc:AlternateContent xmlns:mc="http://schemas.openxmlformats.org/markup-compatibility/2006">
          <mc:Choice Requires="x14">
            <control shapeId="5256" r:id="rId16" name="Check Box 136">
              <controlPr defaultSize="0" autoFill="0" autoLine="0" autoPict="0">
                <anchor moveWithCells="1" sizeWithCells="1">
                  <from>
                    <xdr:col>0</xdr:col>
                    <xdr:colOff>0</xdr:colOff>
                    <xdr:row>25</xdr:row>
                    <xdr:rowOff>257175</xdr:rowOff>
                  </from>
                  <to>
                    <xdr:col>1</xdr:col>
                    <xdr:colOff>47625</xdr:colOff>
                    <xdr:row>27</xdr:row>
                    <xdr:rowOff>66675</xdr:rowOff>
                  </to>
                </anchor>
              </controlPr>
            </control>
          </mc:Choice>
        </mc:AlternateContent>
        <mc:AlternateContent xmlns:mc="http://schemas.openxmlformats.org/markup-compatibility/2006">
          <mc:Choice Requires="x14">
            <control shapeId="5257" r:id="rId17" name="Check Box 137">
              <controlPr defaultSize="0" autoFill="0" autoLine="0" autoPict="0">
                <anchor moveWithCells="1" sizeWithCells="1">
                  <from>
                    <xdr:col>1</xdr:col>
                    <xdr:colOff>19050</xdr:colOff>
                    <xdr:row>25</xdr:row>
                    <xdr:rowOff>257175</xdr:rowOff>
                  </from>
                  <to>
                    <xdr:col>2</xdr:col>
                    <xdr:colOff>66675</xdr:colOff>
                    <xdr:row>27</xdr:row>
                    <xdr:rowOff>66675</xdr:rowOff>
                  </to>
                </anchor>
              </controlPr>
            </control>
          </mc:Choice>
        </mc:AlternateContent>
        <mc:AlternateContent xmlns:mc="http://schemas.openxmlformats.org/markup-compatibility/2006">
          <mc:Choice Requires="x14">
            <control shapeId="5254" r:id="rId18" name="Check Box 134">
              <controlPr defaultSize="0" autoFill="0" autoLine="0" autoPict="0">
                <anchor moveWithCells="1" sizeWithCells="1">
                  <from>
                    <xdr:col>0</xdr:col>
                    <xdr:colOff>0</xdr:colOff>
                    <xdr:row>23</xdr:row>
                    <xdr:rowOff>0</xdr:rowOff>
                  </from>
                  <to>
                    <xdr:col>1</xdr:col>
                    <xdr:colOff>47625</xdr:colOff>
                    <xdr:row>24</xdr:row>
                    <xdr:rowOff>19050</xdr:rowOff>
                  </to>
                </anchor>
              </controlPr>
            </control>
          </mc:Choice>
        </mc:AlternateContent>
        <mc:AlternateContent xmlns:mc="http://schemas.openxmlformats.org/markup-compatibility/2006">
          <mc:Choice Requires="x14">
            <control shapeId="5255" r:id="rId19" name="Check Box 135">
              <controlPr defaultSize="0" autoFill="0" autoLine="0" autoPict="0">
                <anchor moveWithCells="1" sizeWithCells="1">
                  <from>
                    <xdr:col>1</xdr:col>
                    <xdr:colOff>19050</xdr:colOff>
                    <xdr:row>23</xdr:row>
                    <xdr:rowOff>0</xdr:rowOff>
                  </from>
                  <to>
                    <xdr:col>2</xdr:col>
                    <xdr:colOff>66675</xdr:colOff>
                    <xdr:row>24</xdr:row>
                    <xdr:rowOff>19050</xdr:rowOff>
                  </to>
                </anchor>
              </controlPr>
            </control>
          </mc:Choice>
        </mc:AlternateContent>
        <mc:AlternateContent xmlns:mc="http://schemas.openxmlformats.org/markup-compatibility/2006">
          <mc:Choice Requires="x14">
            <control shapeId="5242" r:id="rId20" name="Check Box 122">
              <controlPr defaultSize="0" autoFill="0" autoLine="0" autoPict="0">
                <anchor moveWithCells="1" sizeWithCells="1">
                  <from>
                    <xdr:col>0</xdr:col>
                    <xdr:colOff>0</xdr:colOff>
                    <xdr:row>22</xdr:row>
                    <xdr:rowOff>28575</xdr:rowOff>
                  </from>
                  <to>
                    <xdr:col>1</xdr:col>
                    <xdr:colOff>28575</xdr:colOff>
                    <xdr:row>22</xdr:row>
                    <xdr:rowOff>238125</xdr:rowOff>
                  </to>
                </anchor>
              </controlPr>
            </control>
          </mc:Choice>
        </mc:AlternateContent>
        <mc:AlternateContent xmlns:mc="http://schemas.openxmlformats.org/markup-compatibility/2006">
          <mc:Choice Requires="x14">
            <control shapeId="5243" r:id="rId21" name="Check Box 123">
              <controlPr defaultSize="0" autoFill="0" autoLine="0" autoPict="0">
                <anchor moveWithCells="1" sizeWithCells="1">
                  <from>
                    <xdr:col>1</xdr:col>
                    <xdr:colOff>0</xdr:colOff>
                    <xdr:row>22</xdr:row>
                    <xdr:rowOff>28575</xdr:rowOff>
                  </from>
                  <to>
                    <xdr:col>2</xdr:col>
                    <xdr:colOff>28575</xdr:colOff>
                    <xdr:row>22</xdr:row>
                    <xdr:rowOff>238125</xdr:rowOff>
                  </to>
                </anchor>
              </controlPr>
            </control>
          </mc:Choice>
        </mc:AlternateContent>
        <mc:AlternateContent xmlns:mc="http://schemas.openxmlformats.org/markup-compatibility/2006">
          <mc:Choice Requires="x14">
            <control shapeId="5240" r:id="rId22" name="Check Box 120">
              <controlPr defaultSize="0" autoFill="0" autoLine="0" autoPict="0">
                <anchor moveWithCells="1" sizeWithCells="1">
                  <from>
                    <xdr:col>0</xdr:col>
                    <xdr:colOff>0</xdr:colOff>
                    <xdr:row>21</xdr:row>
                    <xdr:rowOff>28575</xdr:rowOff>
                  </from>
                  <to>
                    <xdr:col>1</xdr:col>
                    <xdr:colOff>28575</xdr:colOff>
                    <xdr:row>21</xdr:row>
                    <xdr:rowOff>238125</xdr:rowOff>
                  </to>
                </anchor>
              </controlPr>
            </control>
          </mc:Choice>
        </mc:AlternateContent>
        <mc:AlternateContent xmlns:mc="http://schemas.openxmlformats.org/markup-compatibility/2006">
          <mc:Choice Requires="x14">
            <control shapeId="5241" r:id="rId23" name="Check Box 121">
              <controlPr defaultSize="0" autoFill="0" autoLine="0" autoPict="0">
                <anchor moveWithCells="1" sizeWithCells="1">
                  <from>
                    <xdr:col>1</xdr:col>
                    <xdr:colOff>0</xdr:colOff>
                    <xdr:row>21</xdr:row>
                    <xdr:rowOff>28575</xdr:rowOff>
                  </from>
                  <to>
                    <xdr:col>2</xdr:col>
                    <xdr:colOff>28575</xdr:colOff>
                    <xdr:row>21</xdr:row>
                    <xdr:rowOff>238125</xdr:rowOff>
                  </to>
                </anchor>
              </controlPr>
            </control>
          </mc:Choice>
        </mc:AlternateContent>
        <mc:AlternateContent xmlns:mc="http://schemas.openxmlformats.org/markup-compatibility/2006">
          <mc:Choice Requires="x14">
            <control shapeId="5238" r:id="rId24" name="Check Box 118">
              <controlPr defaultSize="0" autoFill="0" autoLine="0" autoPict="0">
                <anchor moveWithCells="1" sizeWithCells="1">
                  <from>
                    <xdr:col>0</xdr:col>
                    <xdr:colOff>0</xdr:colOff>
                    <xdr:row>20</xdr:row>
                    <xdr:rowOff>85725</xdr:rowOff>
                  </from>
                  <to>
                    <xdr:col>1</xdr:col>
                    <xdr:colOff>28575</xdr:colOff>
                    <xdr:row>20</xdr:row>
                    <xdr:rowOff>295275</xdr:rowOff>
                  </to>
                </anchor>
              </controlPr>
            </control>
          </mc:Choice>
        </mc:AlternateContent>
        <mc:AlternateContent xmlns:mc="http://schemas.openxmlformats.org/markup-compatibility/2006">
          <mc:Choice Requires="x14">
            <control shapeId="5239" r:id="rId25" name="Check Box 119">
              <controlPr defaultSize="0" autoFill="0" autoLine="0" autoPict="0">
                <anchor moveWithCells="1" sizeWithCells="1">
                  <from>
                    <xdr:col>1</xdr:col>
                    <xdr:colOff>0</xdr:colOff>
                    <xdr:row>20</xdr:row>
                    <xdr:rowOff>85725</xdr:rowOff>
                  </from>
                  <to>
                    <xdr:col>2</xdr:col>
                    <xdr:colOff>28575</xdr:colOff>
                    <xdr:row>20</xdr:row>
                    <xdr:rowOff>295275</xdr:rowOff>
                  </to>
                </anchor>
              </controlPr>
            </control>
          </mc:Choice>
        </mc:AlternateContent>
        <mc:AlternateContent xmlns:mc="http://schemas.openxmlformats.org/markup-compatibility/2006">
          <mc:Choice Requires="x14">
            <control shapeId="5234" r:id="rId26" name="Check Box 114">
              <controlPr defaultSize="0" autoFill="0" autoLine="0" autoPict="0">
                <anchor moveWithCells="1" sizeWithCells="1">
                  <from>
                    <xdr:col>0</xdr:col>
                    <xdr:colOff>0</xdr:colOff>
                    <xdr:row>17</xdr:row>
                    <xdr:rowOff>76200</xdr:rowOff>
                  </from>
                  <to>
                    <xdr:col>1</xdr:col>
                    <xdr:colOff>28575</xdr:colOff>
                    <xdr:row>17</xdr:row>
                    <xdr:rowOff>276225</xdr:rowOff>
                  </to>
                </anchor>
              </controlPr>
            </control>
          </mc:Choice>
        </mc:AlternateContent>
        <mc:AlternateContent xmlns:mc="http://schemas.openxmlformats.org/markup-compatibility/2006">
          <mc:Choice Requires="x14">
            <control shapeId="5235" r:id="rId27" name="Check Box 115">
              <controlPr defaultSize="0" autoFill="0" autoLine="0" autoPict="0">
                <anchor moveWithCells="1" sizeWithCells="1">
                  <from>
                    <xdr:col>1</xdr:col>
                    <xdr:colOff>0</xdr:colOff>
                    <xdr:row>17</xdr:row>
                    <xdr:rowOff>76200</xdr:rowOff>
                  </from>
                  <to>
                    <xdr:col>2</xdr:col>
                    <xdr:colOff>28575</xdr:colOff>
                    <xdr:row>17</xdr:row>
                    <xdr:rowOff>276225</xdr:rowOff>
                  </to>
                </anchor>
              </controlPr>
            </control>
          </mc:Choice>
        </mc:AlternateContent>
        <mc:AlternateContent xmlns:mc="http://schemas.openxmlformats.org/markup-compatibility/2006">
          <mc:Choice Requires="x14">
            <control shapeId="5232" r:id="rId28" name="Check Box 112">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5233" r:id="rId29" name="Check Box 113">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5228" r:id="rId30" name="Check Box 108">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5229" r:id="rId31" name="Check Box 109">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5226" r:id="rId32" name="Check Box 106">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5227" r:id="rId33" name="Check Box 107">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5222" r:id="rId34" name="Check Box 102">
              <controlPr defaultSize="0" autoFill="0" autoLine="0" autoPict="0">
                <anchor moveWithCells="1" sizeWithCells="1">
                  <from>
                    <xdr:col>0</xdr:col>
                    <xdr:colOff>0</xdr:colOff>
                    <xdr:row>9</xdr:row>
                    <xdr:rowOff>85725</xdr:rowOff>
                  </from>
                  <to>
                    <xdr:col>1</xdr:col>
                    <xdr:colOff>28575</xdr:colOff>
                    <xdr:row>9</xdr:row>
                    <xdr:rowOff>295275</xdr:rowOff>
                  </to>
                </anchor>
              </controlPr>
            </control>
          </mc:Choice>
        </mc:AlternateContent>
        <mc:AlternateContent xmlns:mc="http://schemas.openxmlformats.org/markup-compatibility/2006">
          <mc:Choice Requires="x14">
            <control shapeId="5223" r:id="rId35" name="Check Box 103">
              <controlPr defaultSize="0" autoFill="0" autoLine="0" autoPict="0">
                <anchor moveWithCells="1" sizeWithCells="1">
                  <from>
                    <xdr:col>1</xdr:col>
                    <xdr:colOff>0</xdr:colOff>
                    <xdr:row>9</xdr:row>
                    <xdr:rowOff>85725</xdr:rowOff>
                  </from>
                  <to>
                    <xdr:col>2</xdr:col>
                    <xdr:colOff>28575</xdr:colOff>
                    <xdr:row>9</xdr:row>
                    <xdr:rowOff>295275</xdr:rowOff>
                  </to>
                </anchor>
              </controlPr>
            </control>
          </mc:Choice>
        </mc:AlternateContent>
        <mc:AlternateContent xmlns:mc="http://schemas.openxmlformats.org/markup-compatibility/2006">
          <mc:Choice Requires="x14">
            <control shapeId="5220" r:id="rId36" name="Check Box 100">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5221" r:id="rId37" name="Check Box 101">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5216" r:id="rId38" name="Check Box 96">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5217" r:id="rId39" name="Check Box 97">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5214" r:id="rId40" name="Check Box 94">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5215" r:id="rId41" name="Check Box 95">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5210" r:id="rId42" name="Check Box 90">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5211" r:id="rId43" name="Check Box 91">
              <controlPr defaultSize="0" autoFill="0" autoLine="0" autoPict="0">
                <anchor moveWithCells="1" sizeWithCells="1">
                  <from>
                    <xdr:col>1</xdr:col>
                    <xdr:colOff>0</xdr:colOff>
                    <xdr:row>4</xdr:row>
                    <xdr:rowOff>28575</xdr:rowOff>
                  </from>
                  <to>
                    <xdr:col>2</xdr:col>
                    <xdr:colOff>28575</xdr:colOff>
                    <xdr:row>4</xdr:row>
                    <xdr:rowOff>238125</xdr:rowOff>
                  </to>
                </anchor>
              </controlPr>
            </control>
          </mc:Choice>
        </mc:AlternateContent>
        <mc:AlternateContent xmlns:mc="http://schemas.openxmlformats.org/markup-compatibility/2006">
          <mc:Choice Requires="x14">
            <control shapeId="5206" r:id="rId44" name="Check Box 86">
              <controlPr defaultSize="0" autoFill="0" autoLine="0" autoPict="0">
                <anchor moveWithCells="1" sizeWithCells="1">
                  <from>
                    <xdr:col>0</xdr:col>
                    <xdr:colOff>0</xdr:colOff>
                    <xdr:row>3</xdr:row>
                    <xdr:rowOff>28575</xdr:rowOff>
                  </from>
                  <to>
                    <xdr:col>1</xdr:col>
                    <xdr:colOff>28575</xdr:colOff>
                    <xdr:row>3</xdr:row>
                    <xdr:rowOff>238125</xdr:rowOff>
                  </to>
                </anchor>
              </controlPr>
            </control>
          </mc:Choice>
        </mc:AlternateContent>
        <mc:AlternateContent xmlns:mc="http://schemas.openxmlformats.org/markup-compatibility/2006">
          <mc:Choice Requires="x14">
            <control shapeId="5207" r:id="rId45" name="Check Box 87">
              <controlPr defaultSize="0" autoFill="0" autoLine="0" autoPict="0">
                <anchor moveWithCells="1" sizeWithCells="1">
                  <from>
                    <xdr:col>1</xdr:col>
                    <xdr:colOff>0</xdr:colOff>
                    <xdr:row>3</xdr:row>
                    <xdr:rowOff>28575</xdr:rowOff>
                  </from>
                  <to>
                    <xdr:col>2</xdr:col>
                    <xdr:colOff>28575</xdr:colOff>
                    <xdr:row>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E70C-A1F6-4578-AD61-0F456F453A41}">
  <sheetPr>
    <pageSetUpPr fitToPage="1"/>
  </sheetPr>
  <dimension ref="A1:G38"/>
  <sheetViews>
    <sheetView zoomScaleNormal="100" workbookViewId="0">
      <selection activeCell="A5" sqref="A5"/>
    </sheetView>
  </sheetViews>
  <sheetFormatPr defaultRowHeight="17.25"/>
  <cols>
    <col min="1" max="2" width="3.625" style="15" customWidth="1"/>
    <col min="3" max="4" width="3.625" style="20" customWidth="1"/>
    <col min="5" max="5" width="89.75" style="14" customWidth="1"/>
    <col min="6" max="6" width="6.375" style="5" customWidth="1"/>
    <col min="7" max="16384" width="9" style="5"/>
  </cols>
  <sheetData>
    <row r="1" spans="1:6" ht="15" customHeight="1">
      <c r="C1" s="16"/>
      <c r="D1" s="16"/>
      <c r="E1" s="18"/>
    </row>
    <row r="2" spans="1:6" ht="25.5" customHeight="1">
      <c r="A2" s="251" t="s">
        <v>324</v>
      </c>
      <c r="B2" s="11"/>
      <c r="C2" s="19"/>
      <c r="D2" s="19"/>
    </row>
    <row r="3" spans="1:6" s="258" customFormat="1" ht="22.5" customHeight="1">
      <c r="A3" s="277" t="s">
        <v>35</v>
      </c>
      <c r="B3" s="278" t="s">
        <v>36</v>
      </c>
      <c r="C3" s="279" t="s">
        <v>290</v>
      </c>
      <c r="D3" s="280" t="s">
        <v>37</v>
      </c>
      <c r="E3" s="281" t="s">
        <v>291</v>
      </c>
      <c r="F3" s="257" t="s">
        <v>292</v>
      </c>
    </row>
    <row r="4" spans="1:6" ht="22.5" customHeight="1">
      <c r="A4" s="537" t="s">
        <v>54</v>
      </c>
      <c r="B4" s="538"/>
      <c r="C4" s="538"/>
      <c r="D4" s="538"/>
      <c r="E4" s="538"/>
      <c r="F4" s="284"/>
    </row>
    <row r="5" spans="1:6" ht="42.75" customHeight="1">
      <c r="A5" s="260"/>
      <c r="B5" s="261"/>
      <c r="C5" s="287" t="s">
        <v>26</v>
      </c>
      <c r="D5" s="263" t="s">
        <v>39</v>
      </c>
      <c r="E5" s="299" t="s">
        <v>354</v>
      </c>
      <c r="F5" s="259"/>
    </row>
    <row r="6" spans="1:6" ht="54" customHeight="1">
      <c r="A6" s="260"/>
      <c r="B6" s="261"/>
      <c r="C6" s="287" t="s">
        <v>26</v>
      </c>
      <c r="D6" s="265" t="s">
        <v>38</v>
      </c>
      <c r="E6" s="334" t="s">
        <v>364</v>
      </c>
      <c r="F6" s="259"/>
    </row>
    <row r="7" spans="1:6" ht="22.5" customHeight="1">
      <c r="A7" s="539" t="s">
        <v>55</v>
      </c>
      <c r="B7" s="540"/>
      <c r="C7" s="540"/>
      <c r="D7" s="540"/>
      <c r="E7" s="540"/>
      <c r="F7" s="259"/>
    </row>
    <row r="8" spans="1:6" ht="32.25" customHeight="1">
      <c r="A8" s="260"/>
      <c r="B8" s="261"/>
      <c r="C8" s="287"/>
      <c r="D8" s="263" t="s">
        <v>38</v>
      </c>
      <c r="E8" s="264" t="s">
        <v>526</v>
      </c>
      <c r="F8" s="259"/>
    </row>
    <row r="9" spans="1:6" ht="28.5" customHeight="1">
      <c r="A9" s="260"/>
      <c r="B9" s="261"/>
      <c r="C9" s="287" t="s">
        <v>26</v>
      </c>
      <c r="D9" s="263"/>
      <c r="E9" s="264" t="s">
        <v>355</v>
      </c>
      <c r="F9" s="259"/>
    </row>
    <row r="10" spans="1:6" ht="20.100000000000001" customHeight="1">
      <c r="A10" s="260"/>
      <c r="B10" s="261"/>
      <c r="C10" s="287" t="s">
        <v>26</v>
      </c>
      <c r="D10" s="263"/>
      <c r="E10" s="264" t="s">
        <v>157</v>
      </c>
      <c r="F10" s="259"/>
    </row>
    <row r="11" spans="1:6" ht="28.5" customHeight="1">
      <c r="A11" s="260"/>
      <c r="B11" s="261"/>
      <c r="C11" s="287" t="s">
        <v>26</v>
      </c>
      <c r="D11" s="263"/>
      <c r="E11" s="264" t="s">
        <v>356</v>
      </c>
      <c r="F11" s="259"/>
    </row>
    <row r="12" spans="1:6" ht="30" customHeight="1">
      <c r="A12" s="260"/>
      <c r="B12" s="261"/>
      <c r="C12" s="287" t="s">
        <v>26</v>
      </c>
      <c r="D12" s="265"/>
      <c r="E12" s="264" t="s">
        <v>527</v>
      </c>
      <c r="F12" s="259"/>
    </row>
    <row r="13" spans="1:6" ht="30" customHeight="1">
      <c r="A13" s="260"/>
      <c r="B13" s="261"/>
      <c r="C13" s="287" t="s">
        <v>26</v>
      </c>
      <c r="D13" s="265"/>
      <c r="E13" s="264" t="s">
        <v>357</v>
      </c>
      <c r="F13" s="259"/>
    </row>
    <row r="14" spans="1:6" ht="30" customHeight="1">
      <c r="A14" s="260"/>
      <c r="B14" s="261"/>
      <c r="C14" s="265" t="s">
        <v>26</v>
      </c>
      <c r="D14" s="265"/>
      <c r="E14" s="264" t="s">
        <v>528</v>
      </c>
      <c r="F14" s="259"/>
    </row>
    <row r="15" spans="1:6" ht="28.5" customHeight="1">
      <c r="A15" s="260"/>
      <c r="B15" s="261"/>
      <c r="C15" s="265" t="s">
        <v>26</v>
      </c>
      <c r="D15" s="265"/>
      <c r="E15" s="264" t="s">
        <v>358</v>
      </c>
      <c r="F15" s="259"/>
    </row>
    <row r="16" spans="1:6" ht="20.100000000000001" customHeight="1">
      <c r="A16" s="271"/>
      <c r="B16" s="272"/>
      <c r="C16" s="273" t="s">
        <v>26</v>
      </c>
      <c r="D16" s="273"/>
      <c r="E16" s="274" t="s">
        <v>325</v>
      </c>
      <c r="F16" s="300"/>
    </row>
    <row r="17" spans="1:7" ht="30" customHeight="1">
      <c r="A17" s="251" t="s">
        <v>529</v>
      </c>
      <c r="B17" s="12"/>
      <c r="C17" s="19"/>
      <c r="D17" s="19"/>
    </row>
    <row r="18" spans="1:7" s="258" customFormat="1" ht="22.5" customHeight="1">
      <c r="A18" s="277" t="s">
        <v>35</v>
      </c>
      <c r="B18" s="278" t="s">
        <v>36</v>
      </c>
      <c r="C18" s="279" t="s">
        <v>290</v>
      </c>
      <c r="D18" s="280" t="s">
        <v>37</v>
      </c>
      <c r="E18" s="281" t="s">
        <v>291</v>
      </c>
      <c r="F18" s="257" t="s">
        <v>292</v>
      </c>
    </row>
    <row r="19" spans="1:7" s="32" customFormat="1" ht="22.5" customHeight="1">
      <c r="A19" s="541" t="s">
        <v>56</v>
      </c>
      <c r="B19" s="542"/>
      <c r="C19" s="542"/>
      <c r="D19" s="542"/>
      <c r="E19" s="542"/>
      <c r="F19" s="301"/>
    </row>
    <row r="20" spans="1:7" s="32" customFormat="1" ht="33.75" customHeight="1">
      <c r="A20" s="302"/>
      <c r="B20" s="303"/>
      <c r="C20" s="304" t="s">
        <v>26</v>
      </c>
      <c r="D20" s="305" t="s">
        <v>39</v>
      </c>
      <c r="E20" s="295" t="s">
        <v>530</v>
      </c>
      <c r="F20" s="306"/>
      <c r="G20"/>
    </row>
    <row r="21" spans="1:7" ht="22.5" customHeight="1">
      <c r="A21" s="539" t="s">
        <v>57</v>
      </c>
      <c r="B21" s="540"/>
      <c r="C21" s="540"/>
      <c r="D21" s="540"/>
      <c r="E21" s="540"/>
      <c r="F21" s="259"/>
    </row>
    <row r="22" spans="1:7" ht="30" customHeight="1">
      <c r="A22" s="260"/>
      <c r="B22" s="261"/>
      <c r="C22" s="287"/>
      <c r="D22" s="263" t="s">
        <v>39</v>
      </c>
      <c r="E22" s="264" t="s">
        <v>359</v>
      </c>
      <c r="F22" s="259"/>
    </row>
    <row r="23" spans="1:7" ht="20.100000000000001" customHeight="1">
      <c r="A23" s="260"/>
      <c r="B23" s="261"/>
      <c r="C23" s="293" t="s">
        <v>26</v>
      </c>
      <c r="D23" s="294"/>
      <c r="E23" s="264" t="s">
        <v>158</v>
      </c>
      <c r="F23" s="259"/>
    </row>
    <row r="24" spans="1:7" ht="20.100000000000001" customHeight="1">
      <c r="A24" s="260"/>
      <c r="B24" s="261"/>
      <c r="C24" s="293" t="s">
        <v>26</v>
      </c>
      <c r="D24" s="294"/>
      <c r="E24" s="264" t="s">
        <v>159</v>
      </c>
      <c r="F24" s="259"/>
    </row>
    <row r="25" spans="1:7" ht="20.100000000000001" customHeight="1">
      <c r="A25" s="271"/>
      <c r="B25" s="272"/>
      <c r="C25" s="307" t="s">
        <v>26</v>
      </c>
      <c r="D25" s="308"/>
      <c r="E25" s="274" t="s">
        <v>160</v>
      </c>
      <c r="F25" s="275"/>
    </row>
    <row r="26" spans="1:7" s="23" customFormat="1" ht="30" customHeight="1">
      <c r="A26" s="309" t="s">
        <v>213</v>
      </c>
      <c r="B26" s="21"/>
      <c r="C26" s="21"/>
      <c r="D26" s="21"/>
      <c r="E26" s="22"/>
    </row>
    <row r="27" spans="1:7" s="258" customFormat="1" ht="22.5" customHeight="1">
      <c r="A27" s="277" t="s">
        <v>35</v>
      </c>
      <c r="B27" s="278" t="s">
        <v>36</v>
      </c>
      <c r="C27" s="279" t="s">
        <v>290</v>
      </c>
      <c r="D27" s="280" t="s">
        <v>37</v>
      </c>
      <c r="E27" s="281" t="s">
        <v>291</v>
      </c>
      <c r="F27" s="257" t="s">
        <v>292</v>
      </c>
    </row>
    <row r="28" spans="1:7" s="23" customFormat="1" ht="22.5" customHeight="1">
      <c r="A28" s="543" t="s">
        <v>41</v>
      </c>
      <c r="B28" s="544"/>
      <c r="C28" s="544"/>
      <c r="D28" s="544"/>
      <c r="E28" s="544"/>
      <c r="F28" s="310"/>
    </row>
    <row r="29" spans="1:7" s="23" customFormat="1" ht="20.100000000000001" customHeight="1">
      <c r="A29" s="311"/>
      <c r="B29" s="312"/>
      <c r="C29" s="313"/>
      <c r="D29" s="314" t="s">
        <v>39</v>
      </c>
      <c r="E29" s="315" t="s">
        <v>326</v>
      </c>
      <c r="F29" s="316"/>
    </row>
    <row r="30" spans="1:7" s="23" customFormat="1" ht="20.100000000000001" customHeight="1">
      <c r="A30" s="317"/>
      <c r="B30" s="318"/>
      <c r="C30" s="319" t="s">
        <v>26</v>
      </c>
      <c r="D30" s="320"/>
      <c r="E30" s="315" t="s">
        <v>161</v>
      </c>
      <c r="F30" s="316"/>
    </row>
    <row r="31" spans="1:7" s="23" customFormat="1" ht="20.100000000000001" customHeight="1">
      <c r="A31" s="317"/>
      <c r="B31" s="318"/>
      <c r="C31" s="319" t="s">
        <v>26</v>
      </c>
      <c r="D31" s="320"/>
      <c r="E31" s="315" t="s">
        <v>162</v>
      </c>
      <c r="F31" s="316"/>
    </row>
    <row r="32" spans="1:7" s="23" customFormat="1" ht="20.100000000000001" customHeight="1">
      <c r="A32" s="317"/>
      <c r="B32" s="318"/>
      <c r="C32" s="319" t="s">
        <v>26</v>
      </c>
      <c r="D32" s="320"/>
      <c r="E32" s="315" t="s">
        <v>163</v>
      </c>
      <c r="F32" s="316"/>
    </row>
    <row r="33" spans="1:6" s="23" customFormat="1" ht="20.100000000000001" customHeight="1">
      <c r="A33" s="317"/>
      <c r="B33" s="318"/>
      <c r="C33" s="319" t="s">
        <v>26</v>
      </c>
      <c r="D33" s="320"/>
      <c r="E33" s="315" t="s">
        <v>166</v>
      </c>
      <c r="F33" s="316"/>
    </row>
    <row r="34" spans="1:6" s="23" customFormat="1" ht="20.100000000000001" customHeight="1">
      <c r="A34" s="317"/>
      <c r="B34" s="318"/>
      <c r="C34" s="319" t="s">
        <v>26</v>
      </c>
      <c r="D34" s="320"/>
      <c r="E34" s="315" t="s">
        <v>164</v>
      </c>
      <c r="F34" s="316"/>
    </row>
    <row r="35" spans="1:6" s="23" customFormat="1" ht="20.100000000000001" customHeight="1">
      <c r="A35" s="317"/>
      <c r="B35" s="318"/>
      <c r="C35" s="319" t="s">
        <v>26</v>
      </c>
      <c r="D35" s="320"/>
      <c r="E35" s="315" t="s">
        <v>165</v>
      </c>
      <c r="F35" s="316"/>
    </row>
    <row r="36" spans="1:6" s="23" customFormat="1" ht="20.100000000000001" customHeight="1">
      <c r="A36" s="317"/>
      <c r="B36" s="318"/>
      <c r="C36" s="313" t="s">
        <v>26</v>
      </c>
      <c r="D36" s="321" t="s">
        <v>38</v>
      </c>
      <c r="E36" s="315" t="s">
        <v>327</v>
      </c>
      <c r="F36" s="316"/>
    </row>
    <row r="37" spans="1:6" s="23" customFormat="1" ht="34.5" customHeight="1">
      <c r="A37" s="322"/>
      <c r="B37" s="323"/>
      <c r="C37" s="324" t="s">
        <v>26</v>
      </c>
      <c r="D37" s="325" t="s">
        <v>34</v>
      </c>
      <c r="E37" s="326" t="s">
        <v>360</v>
      </c>
      <c r="F37" s="327"/>
    </row>
    <row r="38" spans="1:6">
      <c r="C38" s="298"/>
    </row>
  </sheetData>
  <mergeCells count="5">
    <mergeCell ref="A4:E4"/>
    <mergeCell ref="A7:E7"/>
    <mergeCell ref="A19:E19"/>
    <mergeCell ref="A21:E21"/>
    <mergeCell ref="A28:E28"/>
  </mergeCells>
  <phoneticPr fontId="2"/>
  <pageMargins left="0.6692913385826772" right="0.19685039370078741" top="0.39370078740157483" bottom="0.51181102362204722" header="0.31496062992125984" footer="0.27559055118110237"/>
  <pageSetup paperSize="9" scale="87" orientation="portrait" r:id="rId1"/>
  <headerFooter scaleWithDoc="0" alignWithMargins="0">
    <oddFooter>&amp;L&amp;9 2026.03.31新B&amp;C-3-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97" r:id="rId4" name="Check Box 153">
              <controlPr defaultSize="0" autoFill="0" autoLine="0" autoPict="0">
                <anchor moveWithCells="1" sizeWithCells="1">
                  <from>
                    <xdr:col>0</xdr:col>
                    <xdr:colOff>0</xdr:colOff>
                    <xdr:row>36</xdr:row>
                    <xdr:rowOff>47625</xdr:rowOff>
                  </from>
                  <to>
                    <xdr:col>1</xdr:col>
                    <xdr:colOff>66675</xdr:colOff>
                    <xdr:row>36</xdr:row>
                    <xdr:rowOff>314325</xdr:rowOff>
                  </to>
                </anchor>
              </controlPr>
            </control>
          </mc:Choice>
        </mc:AlternateContent>
        <mc:AlternateContent xmlns:mc="http://schemas.openxmlformats.org/markup-compatibility/2006">
          <mc:Choice Requires="x14">
            <control shapeId="6298" r:id="rId5" name="Check Box 154">
              <controlPr defaultSize="0" autoFill="0" autoLine="0" autoPict="0">
                <anchor moveWithCells="1" sizeWithCells="1">
                  <from>
                    <xdr:col>1</xdr:col>
                    <xdr:colOff>28575</xdr:colOff>
                    <xdr:row>36</xdr:row>
                    <xdr:rowOff>47625</xdr:rowOff>
                  </from>
                  <to>
                    <xdr:col>2</xdr:col>
                    <xdr:colOff>95250</xdr:colOff>
                    <xdr:row>36</xdr:row>
                    <xdr:rowOff>314325</xdr:rowOff>
                  </to>
                </anchor>
              </controlPr>
            </control>
          </mc:Choice>
        </mc:AlternateContent>
        <mc:AlternateContent xmlns:mc="http://schemas.openxmlformats.org/markup-compatibility/2006">
          <mc:Choice Requires="x14">
            <control shapeId="6295" r:id="rId6" name="Check Box 151">
              <controlPr defaultSize="0" autoFill="0" autoLine="0" autoPict="0">
                <anchor moveWithCells="1" sizeWithCells="1">
                  <from>
                    <xdr:col>0</xdr:col>
                    <xdr:colOff>0</xdr:colOff>
                    <xdr:row>35</xdr:row>
                    <xdr:rowOff>9525</xdr:rowOff>
                  </from>
                  <to>
                    <xdr:col>1</xdr:col>
                    <xdr:colOff>66675</xdr:colOff>
                    <xdr:row>36</xdr:row>
                    <xdr:rowOff>0</xdr:rowOff>
                  </to>
                </anchor>
              </controlPr>
            </control>
          </mc:Choice>
        </mc:AlternateContent>
        <mc:AlternateContent xmlns:mc="http://schemas.openxmlformats.org/markup-compatibility/2006">
          <mc:Choice Requires="x14">
            <control shapeId="6296" r:id="rId7" name="Check Box 152">
              <controlPr defaultSize="0" autoFill="0" autoLine="0" autoPict="0">
                <anchor moveWithCells="1" sizeWithCells="1">
                  <from>
                    <xdr:col>1</xdr:col>
                    <xdr:colOff>28575</xdr:colOff>
                    <xdr:row>35</xdr:row>
                    <xdr:rowOff>9525</xdr:rowOff>
                  </from>
                  <to>
                    <xdr:col>2</xdr:col>
                    <xdr:colOff>95250</xdr:colOff>
                    <xdr:row>36</xdr:row>
                    <xdr:rowOff>0</xdr:rowOff>
                  </to>
                </anchor>
              </controlPr>
            </control>
          </mc:Choice>
        </mc:AlternateContent>
        <mc:AlternateContent xmlns:mc="http://schemas.openxmlformats.org/markup-compatibility/2006">
          <mc:Choice Requires="x14">
            <control shapeId="6293" r:id="rId8" name="Check Box 149">
              <controlPr defaultSize="0" autoFill="0" autoLine="0" autoPict="0">
                <anchor moveWithCells="1" sizeWithCells="1">
                  <from>
                    <xdr:col>0</xdr:col>
                    <xdr:colOff>0</xdr:colOff>
                    <xdr:row>34</xdr:row>
                    <xdr:rowOff>0</xdr:rowOff>
                  </from>
                  <to>
                    <xdr:col>1</xdr:col>
                    <xdr:colOff>66675</xdr:colOff>
                    <xdr:row>35</xdr:row>
                    <xdr:rowOff>0</xdr:rowOff>
                  </to>
                </anchor>
              </controlPr>
            </control>
          </mc:Choice>
        </mc:AlternateContent>
        <mc:AlternateContent xmlns:mc="http://schemas.openxmlformats.org/markup-compatibility/2006">
          <mc:Choice Requires="x14">
            <control shapeId="6294" r:id="rId9" name="Check Box 150">
              <controlPr defaultSize="0" autoFill="0" autoLine="0" autoPict="0">
                <anchor moveWithCells="1" sizeWithCells="1">
                  <from>
                    <xdr:col>1</xdr:col>
                    <xdr:colOff>28575</xdr:colOff>
                    <xdr:row>34</xdr:row>
                    <xdr:rowOff>0</xdr:rowOff>
                  </from>
                  <to>
                    <xdr:col>2</xdr:col>
                    <xdr:colOff>95250</xdr:colOff>
                    <xdr:row>35</xdr:row>
                    <xdr:rowOff>0</xdr:rowOff>
                  </to>
                </anchor>
              </controlPr>
            </control>
          </mc:Choice>
        </mc:AlternateContent>
        <mc:AlternateContent xmlns:mc="http://schemas.openxmlformats.org/markup-compatibility/2006">
          <mc:Choice Requires="x14">
            <control shapeId="6289" r:id="rId10" name="Check Box 145">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6287" r:id="rId12" name="Check Box 143">
              <controlPr defaultSize="0" autoFill="0" autoLine="0" autoPict="0">
                <anchor moveWithCells="1" sizeWithCells="1">
                  <from>
                    <xdr:col>0</xdr:col>
                    <xdr:colOff>0</xdr:colOff>
                    <xdr:row>32</xdr:row>
                    <xdr:rowOff>0</xdr:rowOff>
                  </from>
                  <to>
                    <xdr:col>1</xdr:col>
                    <xdr:colOff>66675</xdr:colOff>
                    <xdr:row>33</xdr:row>
                    <xdr:rowOff>0</xdr:rowOff>
                  </to>
                </anchor>
              </controlPr>
            </control>
          </mc:Choice>
        </mc:AlternateContent>
        <mc:AlternateContent xmlns:mc="http://schemas.openxmlformats.org/markup-compatibility/2006">
          <mc:Choice Requires="x14">
            <control shapeId="6288" r:id="rId13" name="Check Box 144">
              <controlPr defaultSize="0" autoFill="0" autoLine="0" autoPict="0">
                <anchor moveWithCells="1" sizeWithCells="1">
                  <from>
                    <xdr:col>1</xdr:col>
                    <xdr:colOff>28575</xdr:colOff>
                    <xdr:row>32</xdr:row>
                    <xdr:rowOff>0</xdr:rowOff>
                  </from>
                  <to>
                    <xdr:col>2</xdr:col>
                    <xdr:colOff>95250</xdr:colOff>
                    <xdr:row>33</xdr:row>
                    <xdr:rowOff>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6277" r:id="rId18" name="Check Box 133">
              <controlPr defaultSize="0" autoFill="0" autoLine="0" autoPict="0">
                <anchor moveWithCells="1" sizeWithCells="1">
                  <from>
                    <xdr:col>0</xdr:col>
                    <xdr:colOff>0</xdr:colOff>
                    <xdr:row>29</xdr:row>
                    <xdr:rowOff>0</xdr:rowOff>
                  </from>
                  <to>
                    <xdr:col>1</xdr:col>
                    <xdr:colOff>66675</xdr:colOff>
                    <xdr:row>30</xdr:row>
                    <xdr:rowOff>0</xdr:rowOff>
                  </to>
                </anchor>
              </controlPr>
            </control>
          </mc:Choice>
        </mc:AlternateContent>
        <mc:AlternateContent xmlns:mc="http://schemas.openxmlformats.org/markup-compatibility/2006">
          <mc:Choice Requires="x14">
            <control shapeId="6278" r:id="rId19" name="Check Box 134">
              <controlPr defaultSize="0" autoFill="0" autoLine="0" autoPict="0">
                <anchor moveWithCells="1" sizeWithCells="1">
                  <from>
                    <xdr:col>1</xdr:col>
                    <xdr:colOff>28575</xdr:colOff>
                    <xdr:row>29</xdr:row>
                    <xdr:rowOff>0</xdr:rowOff>
                  </from>
                  <to>
                    <xdr:col>2</xdr:col>
                    <xdr:colOff>95250</xdr:colOff>
                    <xdr:row>30</xdr:row>
                    <xdr:rowOff>0</xdr:rowOff>
                  </to>
                </anchor>
              </controlPr>
            </control>
          </mc:Choice>
        </mc:AlternateContent>
        <mc:AlternateContent xmlns:mc="http://schemas.openxmlformats.org/markup-compatibility/2006">
          <mc:Choice Requires="x14">
            <control shapeId="6275" r:id="rId20" name="Check Box 131">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6276" r:id="rId21" name="Check Box 132">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6273" r:id="rId22" name="Check Box 129">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6274" r:id="rId23" name="Check Box 130">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6271" r:id="rId24" name="Check Box 127">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6272" r:id="rId25" name="Check Box 128">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6267" r:id="rId26" name="Check Box 123">
              <controlPr defaultSize="0" autoFill="0" autoLine="0" autoPict="0">
                <anchor moveWithCells="1" sizeWithCells="1">
                  <from>
                    <xdr:col>0</xdr:col>
                    <xdr:colOff>0</xdr:colOff>
                    <xdr:row>19</xdr:row>
                    <xdr:rowOff>57150</xdr:rowOff>
                  </from>
                  <to>
                    <xdr:col>1</xdr:col>
                    <xdr:colOff>66675</xdr:colOff>
                    <xdr:row>19</xdr:row>
                    <xdr:rowOff>323850</xdr:rowOff>
                  </to>
                </anchor>
              </controlPr>
            </control>
          </mc:Choice>
        </mc:AlternateContent>
        <mc:AlternateContent xmlns:mc="http://schemas.openxmlformats.org/markup-compatibility/2006">
          <mc:Choice Requires="x14">
            <control shapeId="6268" r:id="rId27" name="Check Box 124">
              <controlPr defaultSize="0" autoFill="0" autoLine="0" autoPict="0">
                <anchor moveWithCells="1" sizeWithCells="1">
                  <from>
                    <xdr:col>1</xdr:col>
                    <xdr:colOff>28575</xdr:colOff>
                    <xdr:row>19</xdr:row>
                    <xdr:rowOff>57150</xdr:rowOff>
                  </from>
                  <to>
                    <xdr:col>2</xdr:col>
                    <xdr:colOff>95250</xdr:colOff>
                    <xdr:row>19</xdr:row>
                    <xdr:rowOff>323850</xdr:rowOff>
                  </to>
                </anchor>
              </controlPr>
            </control>
          </mc:Choice>
        </mc:AlternateContent>
        <mc:AlternateContent xmlns:mc="http://schemas.openxmlformats.org/markup-compatibility/2006">
          <mc:Choice Requires="x14">
            <control shapeId="6263" r:id="rId28" name="Check Box 119">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6264" r:id="rId29" name="Check Box 120">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6261" r:id="rId30" name="Check Box 117">
              <controlPr defaultSize="0" autoFill="0" autoLine="0" autoPict="0">
                <anchor moveWithCells="1" sizeWithCells="1">
                  <from>
                    <xdr:col>0</xdr:col>
                    <xdr:colOff>0</xdr:colOff>
                    <xdr:row>14</xdr:row>
                    <xdr:rowOff>38100</xdr:rowOff>
                  </from>
                  <to>
                    <xdr:col>1</xdr:col>
                    <xdr:colOff>66675</xdr:colOff>
                    <xdr:row>14</xdr:row>
                    <xdr:rowOff>228600</xdr:rowOff>
                  </to>
                </anchor>
              </controlPr>
            </control>
          </mc:Choice>
        </mc:AlternateContent>
        <mc:AlternateContent xmlns:mc="http://schemas.openxmlformats.org/markup-compatibility/2006">
          <mc:Choice Requires="x14">
            <control shapeId="6262" r:id="rId31" name="Check Box 118">
              <controlPr defaultSize="0" autoFill="0" autoLine="0" autoPict="0">
                <anchor moveWithCells="1" sizeWithCells="1">
                  <from>
                    <xdr:col>1</xdr:col>
                    <xdr:colOff>28575</xdr:colOff>
                    <xdr:row>14</xdr:row>
                    <xdr:rowOff>38100</xdr:rowOff>
                  </from>
                  <to>
                    <xdr:col>2</xdr:col>
                    <xdr:colOff>95250</xdr:colOff>
                    <xdr:row>14</xdr:row>
                    <xdr:rowOff>228600</xdr:rowOff>
                  </to>
                </anchor>
              </controlPr>
            </control>
          </mc:Choice>
        </mc:AlternateContent>
        <mc:AlternateContent xmlns:mc="http://schemas.openxmlformats.org/markup-compatibility/2006">
          <mc:Choice Requires="x14">
            <control shapeId="6259" r:id="rId32" name="Check Box 115">
              <controlPr defaultSize="0" autoFill="0" autoLine="0" autoPict="0">
                <anchor moveWithCells="1" sizeWithCells="1">
                  <from>
                    <xdr:col>0</xdr:col>
                    <xdr:colOff>0</xdr:colOff>
                    <xdr:row>13</xdr:row>
                    <xdr:rowOff>66675</xdr:rowOff>
                  </from>
                  <to>
                    <xdr:col>1</xdr:col>
                    <xdr:colOff>66675</xdr:colOff>
                    <xdr:row>13</xdr:row>
                    <xdr:rowOff>333375</xdr:rowOff>
                  </to>
                </anchor>
              </controlPr>
            </control>
          </mc:Choice>
        </mc:AlternateContent>
        <mc:AlternateContent xmlns:mc="http://schemas.openxmlformats.org/markup-compatibility/2006">
          <mc:Choice Requires="x14">
            <control shapeId="6260" r:id="rId33" name="Check Box 116">
              <controlPr defaultSize="0" autoFill="0" autoLine="0" autoPict="0">
                <anchor moveWithCells="1" sizeWithCells="1">
                  <from>
                    <xdr:col>1</xdr:col>
                    <xdr:colOff>28575</xdr:colOff>
                    <xdr:row>13</xdr:row>
                    <xdr:rowOff>66675</xdr:rowOff>
                  </from>
                  <to>
                    <xdr:col>2</xdr:col>
                    <xdr:colOff>95250</xdr:colOff>
                    <xdr:row>13</xdr:row>
                    <xdr:rowOff>333375</xdr:rowOff>
                  </to>
                </anchor>
              </controlPr>
            </control>
          </mc:Choice>
        </mc:AlternateContent>
        <mc:AlternateContent xmlns:mc="http://schemas.openxmlformats.org/markup-compatibility/2006">
          <mc:Choice Requires="x14">
            <control shapeId="6255" r:id="rId34" name="Check Box 111">
              <controlPr defaultSize="0" autoFill="0" autoLine="0" autoPict="0">
                <anchor moveWithCells="1" sizeWithCells="1">
                  <from>
                    <xdr:col>0</xdr:col>
                    <xdr:colOff>0</xdr:colOff>
                    <xdr:row>12</xdr:row>
                    <xdr:rowOff>66675</xdr:rowOff>
                  </from>
                  <to>
                    <xdr:col>1</xdr:col>
                    <xdr:colOff>66675</xdr:colOff>
                    <xdr:row>12</xdr:row>
                    <xdr:rowOff>333375</xdr:rowOff>
                  </to>
                </anchor>
              </controlPr>
            </control>
          </mc:Choice>
        </mc:AlternateContent>
        <mc:AlternateContent xmlns:mc="http://schemas.openxmlformats.org/markup-compatibility/2006">
          <mc:Choice Requires="x14">
            <control shapeId="6256" r:id="rId35" name="Check Box 112">
              <controlPr defaultSize="0" autoFill="0" autoLine="0" autoPict="0">
                <anchor moveWithCells="1" sizeWithCells="1">
                  <from>
                    <xdr:col>1</xdr:col>
                    <xdr:colOff>28575</xdr:colOff>
                    <xdr:row>12</xdr:row>
                    <xdr:rowOff>66675</xdr:rowOff>
                  </from>
                  <to>
                    <xdr:col>2</xdr:col>
                    <xdr:colOff>95250</xdr:colOff>
                    <xdr:row>12</xdr:row>
                    <xdr:rowOff>333375</xdr:rowOff>
                  </to>
                </anchor>
              </controlPr>
            </control>
          </mc:Choice>
        </mc:AlternateContent>
        <mc:AlternateContent xmlns:mc="http://schemas.openxmlformats.org/markup-compatibility/2006">
          <mc:Choice Requires="x14">
            <control shapeId="6253" r:id="rId36" name="Check Box 109">
              <controlPr defaultSize="0" autoFill="0" autoLine="0" autoPict="0">
                <anchor moveWithCells="1" sizeWithCells="1">
                  <from>
                    <xdr:col>0</xdr:col>
                    <xdr:colOff>0</xdr:colOff>
                    <xdr:row>11</xdr:row>
                    <xdr:rowOff>57150</xdr:rowOff>
                  </from>
                  <to>
                    <xdr:col>1</xdr:col>
                    <xdr:colOff>66675</xdr:colOff>
                    <xdr:row>11</xdr:row>
                    <xdr:rowOff>323850</xdr:rowOff>
                  </to>
                </anchor>
              </controlPr>
            </control>
          </mc:Choice>
        </mc:AlternateContent>
        <mc:AlternateContent xmlns:mc="http://schemas.openxmlformats.org/markup-compatibility/2006">
          <mc:Choice Requires="x14">
            <control shapeId="6254" r:id="rId37" name="Check Box 110">
              <controlPr defaultSize="0" autoFill="0" autoLine="0" autoPict="0">
                <anchor moveWithCells="1" sizeWithCells="1">
                  <from>
                    <xdr:col>1</xdr:col>
                    <xdr:colOff>28575</xdr:colOff>
                    <xdr:row>11</xdr:row>
                    <xdr:rowOff>57150</xdr:rowOff>
                  </from>
                  <to>
                    <xdr:col>2</xdr:col>
                    <xdr:colOff>95250</xdr:colOff>
                    <xdr:row>11</xdr:row>
                    <xdr:rowOff>323850</xdr:rowOff>
                  </to>
                </anchor>
              </controlPr>
            </control>
          </mc:Choice>
        </mc:AlternateContent>
        <mc:AlternateContent xmlns:mc="http://schemas.openxmlformats.org/markup-compatibility/2006">
          <mc:Choice Requires="x14">
            <control shapeId="6251" r:id="rId38" name="Check Box 107">
              <controlPr defaultSize="0" autoFill="0" autoLine="0" autoPict="0">
                <anchor moveWithCells="1" sizeWithCells="1">
                  <from>
                    <xdr:col>0</xdr:col>
                    <xdr:colOff>0</xdr:colOff>
                    <xdr:row>10</xdr:row>
                    <xdr:rowOff>0</xdr:rowOff>
                  </from>
                  <to>
                    <xdr:col>1</xdr:col>
                    <xdr:colOff>66675</xdr:colOff>
                    <xdr:row>10</xdr:row>
                    <xdr:rowOff>266700</xdr:rowOff>
                  </to>
                </anchor>
              </controlPr>
            </control>
          </mc:Choice>
        </mc:AlternateContent>
        <mc:AlternateContent xmlns:mc="http://schemas.openxmlformats.org/markup-compatibility/2006">
          <mc:Choice Requires="x14">
            <control shapeId="6252" r:id="rId39" name="Check Box 108">
              <controlPr defaultSize="0" autoFill="0" autoLine="0" autoPict="0">
                <anchor moveWithCells="1" sizeWithCells="1">
                  <from>
                    <xdr:col>1</xdr:col>
                    <xdr:colOff>28575</xdr:colOff>
                    <xdr:row>10</xdr:row>
                    <xdr:rowOff>0</xdr:rowOff>
                  </from>
                  <to>
                    <xdr:col>2</xdr:col>
                    <xdr:colOff>95250</xdr:colOff>
                    <xdr:row>10</xdr:row>
                    <xdr:rowOff>266700</xdr:rowOff>
                  </to>
                </anchor>
              </controlPr>
            </control>
          </mc:Choice>
        </mc:AlternateContent>
        <mc:AlternateContent xmlns:mc="http://schemas.openxmlformats.org/markup-compatibility/2006">
          <mc:Choice Requires="x14">
            <control shapeId="6249" r:id="rId40" name="Check Box 105">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6250" r:id="rId41" name="Check Box 106">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6247" r:id="rId42" name="Check Box 103">
              <controlPr defaultSize="0" autoFill="0" autoLine="0" autoPict="0">
                <anchor moveWithCells="1" sizeWithCells="1">
                  <from>
                    <xdr:col>0</xdr:col>
                    <xdr:colOff>0</xdr:colOff>
                    <xdr:row>8</xdr:row>
                    <xdr:rowOff>0</xdr:rowOff>
                  </from>
                  <to>
                    <xdr:col>1</xdr:col>
                    <xdr:colOff>66675</xdr:colOff>
                    <xdr:row>8</xdr:row>
                    <xdr:rowOff>266700</xdr:rowOff>
                  </to>
                </anchor>
              </controlPr>
            </control>
          </mc:Choice>
        </mc:AlternateContent>
        <mc:AlternateContent xmlns:mc="http://schemas.openxmlformats.org/markup-compatibility/2006">
          <mc:Choice Requires="x14">
            <control shapeId="6248" r:id="rId43" name="Check Box 104">
              <controlPr defaultSize="0" autoFill="0" autoLine="0" autoPict="0">
                <anchor moveWithCells="1" sizeWithCells="1">
                  <from>
                    <xdr:col>1</xdr:col>
                    <xdr:colOff>28575</xdr:colOff>
                    <xdr:row>8</xdr:row>
                    <xdr:rowOff>0</xdr:rowOff>
                  </from>
                  <to>
                    <xdr:col>2</xdr:col>
                    <xdr:colOff>95250</xdr:colOff>
                    <xdr:row>8</xdr:row>
                    <xdr:rowOff>266700</xdr:rowOff>
                  </to>
                </anchor>
              </controlPr>
            </control>
          </mc:Choice>
        </mc:AlternateContent>
        <mc:AlternateContent xmlns:mc="http://schemas.openxmlformats.org/markup-compatibility/2006">
          <mc:Choice Requires="x14">
            <control shapeId="6245" r:id="rId44" name="Check Box 101">
              <controlPr defaultSize="0" autoFill="0" autoLine="0" autoPict="0">
                <anchor moveWithCells="1" sizeWithCells="1">
                  <from>
                    <xdr:col>0</xdr:col>
                    <xdr:colOff>0</xdr:colOff>
                    <xdr:row>5</xdr:row>
                    <xdr:rowOff>123825</xdr:rowOff>
                  </from>
                  <to>
                    <xdr:col>1</xdr:col>
                    <xdr:colOff>66675</xdr:colOff>
                    <xdr:row>5</xdr:row>
                    <xdr:rowOff>381000</xdr:rowOff>
                  </to>
                </anchor>
              </controlPr>
            </control>
          </mc:Choice>
        </mc:AlternateContent>
        <mc:AlternateContent xmlns:mc="http://schemas.openxmlformats.org/markup-compatibility/2006">
          <mc:Choice Requires="x14">
            <control shapeId="6246" r:id="rId45" name="Check Box 102">
              <controlPr defaultSize="0" autoFill="0" autoLine="0" autoPict="0">
                <anchor moveWithCells="1" sizeWithCells="1">
                  <from>
                    <xdr:col>1</xdr:col>
                    <xdr:colOff>28575</xdr:colOff>
                    <xdr:row>5</xdr:row>
                    <xdr:rowOff>123825</xdr:rowOff>
                  </from>
                  <to>
                    <xdr:col>2</xdr:col>
                    <xdr:colOff>95250</xdr:colOff>
                    <xdr:row>5</xdr:row>
                    <xdr:rowOff>381000</xdr:rowOff>
                  </to>
                </anchor>
              </controlPr>
            </control>
          </mc:Choice>
        </mc:AlternateContent>
        <mc:AlternateContent xmlns:mc="http://schemas.openxmlformats.org/markup-compatibility/2006">
          <mc:Choice Requires="x14">
            <control shapeId="6241" r:id="rId46" name="Check Box 97">
              <controlPr defaultSize="0" autoFill="0" autoLine="0" autoPict="0">
                <anchor moveWithCells="1" sizeWithCells="1">
                  <from>
                    <xdr:col>0</xdr:col>
                    <xdr:colOff>0</xdr:colOff>
                    <xdr:row>4</xdr:row>
                    <xdr:rowOff>57150</xdr:rowOff>
                  </from>
                  <to>
                    <xdr:col>1</xdr:col>
                    <xdr:colOff>66675</xdr:colOff>
                    <xdr:row>4</xdr:row>
                    <xdr:rowOff>323850</xdr:rowOff>
                  </to>
                </anchor>
              </controlPr>
            </control>
          </mc:Choice>
        </mc:AlternateContent>
        <mc:AlternateContent xmlns:mc="http://schemas.openxmlformats.org/markup-compatibility/2006">
          <mc:Choice Requires="x14">
            <control shapeId="6242" r:id="rId47" name="Check Box 98">
              <controlPr defaultSize="0" autoFill="0" autoLine="0" autoPict="0">
                <anchor moveWithCells="1" sizeWithCells="1">
                  <from>
                    <xdr:col>1</xdr:col>
                    <xdr:colOff>28575</xdr:colOff>
                    <xdr:row>4</xdr:row>
                    <xdr:rowOff>57150</xdr:rowOff>
                  </from>
                  <to>
                    <xdr:col>2</xdr:col>
                    <xdr:colOff>95250</xdr:colOff>
                    <xdr:row>4</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602-F125-47B3-A3A9-4AB155096500}">
  <sheetPr transitionEvaluation="1"/>
  <dimension ref="A1:AO66"/>
  <sheetViews>
    <sheetView zoomScaleNormal="100" workbookViewId="0">
      <selection activeCell="R6" sqref="R6:U6"/>
    </sheetView>
  </sheetViews>
  <sheetFormatPr defaultColWidth="3.125" defaultRowHeight="13.5"/>
  <cols>
    <col min="1" max="2" width="3.125" style="98" customWidth="1"/>
    <col min="3" max="3" width="0.75" style="98" customWidth="1"/>
    <col min="4" max="4" width="3.125" style="98" customWidth="1"/>
    <col min="5" max="5" width="3.125" style="43" customWidth="1"/>
    <col min="6" max="9" width="3.125" style="96" customWidth="1"/>
    <col min="10" max="10" width="2.625" style="96" customWidth="1"/>
    <col min="11" max="11" width="2.125" style="96" customWidth="1"/>
    <col min="12" max="12" width="4.625" style="39" customWidth="1"/>
    <col min="13" max="13" width="2" style="97" customWidth="1"/>
    <col min="14" max="14" width="3.125" style="96" customWidth="1"/>
    <col min="15" max="15" width="3.125" style="144" customWidth="1"/>
    <col min="16" max="17" width="3.125" style="98" customWidth="1"/>
    <col min="18" max="20" width="2.875" style="98" customWidth="1"/>
    <col min="21" max="22" width="2.625" style="98" customWidth="1"/>
    <col min="23" max="23" width="3.125" style="98" customWidth="1"/>
    <col min="24" max="24" width="1.875" style="98" customWidth="1"/>
    <col min="25" max="26" width="2.625" style="98" customWidth="1"/>
    <col min="27" max="27" width="2.125" style="98" customWidth="1"/>
    <col min="28" max="28" width="2.25" style="98" customWidth="1"/>
    <col min="29" max="29" width="4.625" style="98" customWidth="1"/>
    <col min="30" max="30" width="2.75" style="98" customWidth="1"/>
    <col min="31" max="32" width="2.625" style="98" customWidth="1"/>
    <col min="33" max="34" width="2.875" style="98" customWidth="1"/>
    <col min="35" max="35" width="5.25" style="99" customWidth="1"/>
    <col min="36" max="37" width="3.125" style="98"/>
    <col min="38" max="40" width="0" style="98" hidden="1" customWidth="1"/>
    <col min="41" max="41" width="7.625" style="98" hidden="1" customWidth="1"/>
    <col min="42" max="42" width="0" style="98" hidden="1" customWidth="1"/>
    <col min="43" max="16384" width="3.125" style="98"/>
  </cols>
  <sheetData>
    <row r="1" spans="1:41" ht="18" customHeight="1">
      <c r="A1" s="36" t="s">
        <v>187</v>
      </c>
      <c r="B1" s="36"/>
      <c r="C1" s="96"/>
      <c r="D1" s="96"/>
      <c r="E1" s="38"/>
      <c r="AE1" s="649"/>
      <c r="AF1" s="650"/>
      <c r="AG1" s="650"/>
      <c r="AH1" s="650"/>
      <c r="AI1" s="651"/>
    </row>
    <row r="2" spans="1:41" ht="9" customHeight="1">
      <c r="A2" s="36"/>
      <c r="B2" s="36"/>
      <c r="C2" s="96"/>
      <c r="D2" s="96"/>
      <c r="E2" s="38"/>
      <c r="AE2" s="652"/>
      <c r="AF2" s="653"/>
      <c r="AG2" s="653"/>
      <c r="AH2" s="653"/>
      <c r="AI2" s="654"/>
    </row>
    <row r="3" spans="1:41" ht="18" customHeight="1">
      <c r="A3" s="96"/>
      <c r="B3" s="452" t="s">
        <v>233</v>
      </c>
      <c r="C3" s="452" t="s">
        <v>521</v>
      </c>
      <c r="D3" s="40"/>
      <c r="E3" s="38"/>
      <c r="S3" s="41"/>
    </row>
    <row r="4" spans="1:41" ht="15.95" customHeight="1">
      <c r="A4" s="96"/>
      <c r="B4" s="42"/>
      <c r="C4" s="100" t="s">
        <v>531</v>
      </c>
      <c r="D4" s="40"/>
      <c r="E4" s="38"/>
    </row>
    <row r="5" spans="1:41" ht="12" customHeight="1">
      <c r="C5" s="96"/>
    </row>
    <row r="6" spans="1:41" ht="15" customHeight="1">
      <c r="A6" s="690" t="s">
        <v>199</v>
      </c>
      <c r="B6" s="690"/>
      <c r="C6" s="690"/>
      <c r="D6" s="690"/>
      <c r="E6" s="690"/>
      <c r="F6" s="690"/>
      <c r="G6" s="690"/>
      <c r="H6" s="690"/>
      <c r="I6" s="690"/>
      <c r="J6" s="690"/>
      <c r="K6" s="690"/>
      <c r="L6" s="690"/>
      <c r="M6" s="690"/>
      <c r="N6" s="690"/>
      <c r="O6" s="690"/>
      <c r="P6" s="690"/>
      <c r="Q6" s="690"/>
      <c r="R6" s="698"/>
      <c r="S6" s="698"/>
      <c r="T6" s="698"/>
      <c r="U6" s="698"/>
      <c r="V6" s="98" t="s">
        <v>200</v>
      </c>
      <c r="W6" s="691"/>
      <c r="X6" s="691"/>
      <c r="Y6" s="98" t="s">
        <v>201</v>
      </c>
      <c r="Z6" s="692" t="s">
        <v>230</v>
      </c>
      <c r="AA6" s="692"/>
      <c r="AB6" s="698"/>
      <c r="AC6" s="698"/>
      <c r="AD6" s="698"/>
      <c r="AE6" s="698"/>
      <c r="AF6" s="98" t="s">
        <v>200</v>
      </c>
      <c r="AG6" s="691"/>
      <c r="AH6" s="691"/>
      <c r="AI6" s="99" t="s">
        <v>202</v>
      </c>
    </row>
    <row r="7" spans="1:41" ht="6" customHeight="1">
      <c r="C7" s="96"/>
    </row>
    <row r="8" spans="1:41" ht="36" customHeight="1" thickBot="1">
      <c r="A8" s="693" t="s">
        <v>81</v>
      </c>
      <c r="B8" s="694"/>
      <c r="C8" s="694"/>
      <c r="D8" s="694"/>
      <c r="E8" s="694"/>
      <c r="F8" s="694"/>
      <c r="G8" s="694"/>
      <c r="H8" s="694"/>
      <c r="I8" s="694"/>
      <c r="J8" s="694"/>
      <c r="K8" s="695"/>
      <c r="L8" s="696" t="s">
        <v>82</v>
      </c>
      <c r="M8" s="697"/>
      <c r="N8" s="687" t="s">
        <v>195</v>
      </c>
      <c r="O8" s="688"/>
      <c r="P8" s="688"/>
      <c r="Q8" s="688"/>
      <c r="R8" s="689"/>
      <c r="S8" s="687" t="s">
        <v>196</v>
      </c>
      <c r="T8" s="688"/>
      <c r="U8" s="688"/>
      <c r="V8" s="688"/>
      <c r="W8" s="689"/>
      <c r="X8" s="693" t="s">
        <v>197</v>
      </c>
      <c r="Y8" s="694"/>
      <c r="Z8" s="694"/>
      <c r="AA8" s="694"/>
      <c r="AB8" s="695"/>
      <c r="AC8" s="685" t="s">
        <v>489</v>
      </c>
      <c r="AD8" s="686"/>
      <c r="AE8" s="687" t="s">
        <v>490</v>
      </c>
      <c r="AF8" s="688"/>
      <c r="AG8" s="688"/>
      <c r="AH8" s="688"/>
      <c r="AI8" s="689"/>
    </row>
    <row r="9" spans="1:41" ht="24" customHeight="1" thickTop="1">
      <c r="A9" s="707" t="s">
        <v>119</v>
      </c>
      <c r="B9" s="637" t="s">
        <v>83</v>
      </c>
      <c r="C9" s="101"/>
      <c r="D9" s="709" t="s">
        <v>90</v>
      </c>
      <c r="E9" s="709"/>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10"/>
    </row>
    <row r="10" spans="1:41" ht="13.5" customHeight="1">
      <c r="A10" s="707"/>
      <c r="B10" s="638"/>
      <c r="D10" s="701" t="s">
        <v>481</v>
      </c>
      <c r="E10" s="701"/>
      <c r="F10" s="701"/>
      <c r="G10" s="701"/>
      <c r="H10" s="701"/>
      <c r="I10" s="701"/>
      <c r="J10" s="701"/>
      <c r="K10" s="702"/>
      <c r="L10" s="635"/>
      <c r="M10" s="636" t="s">
        <v>84</v>
      </c>
      <c r="N10" s="553"/>
      <c r="O10" s="554"/>
      <c r="P10" s="554"/>
      <c r="Q10" s="554"/>
      <c r="R10" s="557" t="s">
        <v>182</v>
      </c>
      <c r="S10" s="553"/>
      <c r="T10" s="554"/>
      <c r="U10" s="554"/>
      <c r="V10" s="554"/>
      <c r="W10" s="570" t="s">
        <v>203</v>
      </c>
      <c r="X10" s="628" t="str">
        <f>IF(S10=0,"",ROUND(N10/S10,2))</f>
        <v/>
      </c>
      <c r="Y10" s="629"/>
      <c r="Z10" s="629"/>
      <c r="AA10" s="573" t="s">
        <v>80</v>
      </c>
      <c r="AB10" s="557"/>
      <c r="AC10" s="495">
        <f>AO11</f>
        <v>2.62</v>
      </c>
      <c r="AD10" s="496" t="s">
        <v>420</v>
      </c>
      <c r="AE10" s="575" t="str">
        <f>IF(COUNT(S10)=0,"",ROUND(S10*AC10,0))</f>
        <v/>
      </c>
      <c r="AF10" s="576"/>
      <c r="AG10" s="576"/>
      <c r="AH10" s="576"/>
      <c r="AI10" s="557" t="s">
        <v>204</v>
      </c>
      <c r="AM10" s="436" t="s">
        <v>503</v>
      </c>
      <c r="AN10" s="437"/>
      <c r="AO10" s="438"/>
    </row>
    <row r="11" spans="1:41" ht="12.75" customHeight="1">
      <c r="A11" s="707"/>
      <c r="B11" s="638"/>
      <c r="C11" s="387"/>
      <c r="D11" s="625" t="s">
        <v>482</v>
      </c>
      <c r="E11" s="626"/>
      <c r="F11" s="626"/>
      <c r="G11" s="626"/>
      <c r="H11" s="626"/>
      <c r="I11" s="626"/>
      <c r="J11" s="626"/>
      <c r="K11" s="627"/>
      <c r="L11" s="561"/>
      <c r="M11" s="560"/>
      <c r="N11" s="563"/>
      <c r="O11" s="564"/>
      <c r="P11" s="564"/>
      <c r="Q11" s="564"/>
      <c r="R11" s="565"/>
      <c r="S11" s="563"/>
      <c r="T11" s="564"/>
      <c r="U11" s="564"/>
      <c r="V11" s="564"/>
      <c r="W11" s="565"/>
      <c r="X11" s="563"/>
      <c r="Y11" s="564"/>
      <c r="Z11" s="564"/>
      <c r="AA11" s="579"/>
      <c r="AB11" s="565"/>
      <c r="AC11" s="566" t="s">
        <v>532</v>
      </c>
      <c r="AD11" s="567"/>
      <c r="AE11" s="580"/>
      <c r="AF11" s="581"/>
      <c r="AG11" s="581"/>
      <c r="AH11" s="581"/>
      <c r="AI11" s="565"/>
      <c r="AM11" s="439" t="s">
        <v>417</v>
      </c>
      <c r="AN11" s="440"/>
      <c r="AO11" s="441">
        <v>2.62</v>
      </c>
    </row>
    <row r="12" spans="1:41" ht="13.5" customHeight="1">
      <c r="A12" s="707"/>
      <c r="B12" s="638"/>
      <c r="C12" s="388"/>
      <c r="D12" s="699" t="s">
        <v>483</v>
      </c>
      <c r="E12" s="699"/>
      <c r="F12" s="699"/>
      <c r="G12" s="699"/>
      <c r="H12" s="699"/>
      <c r="I12" s="699"/>
      <c r="J12" s="699"/>
      <c r="K12" s="700"/>
      <c r="L12" s="635"/>
      <c r="M12" s="636" t="s">
        <v>84</v>
      </c>
      <c r="N12" s="553"/>
      <c r="O12" s="554"/>
      <c r="P12" s="554"/>
      <c r="Q12" s="554"/>
      <c r="R12" s="557" t="s">
        <v>182</v>
      </c>
      <c r="S12" s="553"/>
      <c r="T12" s="554"/>
      <c r="U12" s="554"/>
      <c r="V12" s="554"/>
      <c r="W12" s="570" t="s">
        <v>203</v>
      </c>
      <c r="X12" s="628" t="str">
        <f>IF(S12=0,"",ROUND(N12/S12,2))</f>
        <v/>
      </c>
      <c r="Y12" s="629"/>
      <c r="Z12" s="629"/>
      <c r="AA12" s="573" t="s">
        <v>80</v>
      </c>
      <c r="AB12" s="557"/>
      <c r="AC12" s="495">
        <f>AO11</f>
        <v>2.62</v>
      </c>
      <c r="AD12" s="496" t="s">
        <v>420</v>
      </c>
      <c r="AE12" s="575" t="str">
        <f>IF(COUNT(S12)=0,"",ROUND(S12*AC12,0))</f>
        <v/>
      </c>
      <c r="AF12" s="576"/>
      <c r="AG12" s="576"/>
      <c r="AH12" s="576"/>
      <c r="AI12" s="557" t="s">
        <v>204</v>
      </c>
      <c r="AM12" s="439" t="s">
        <v>504</v>
      </c>
      <c r="AN12" s="440"/>
      <c r="AO12" s="441">
        <v>1.96</v>
      </c>
    </row>
    <row r="13" spans="1:41" ht="12.75" customHeight="1">
      <c r="A13" s="707"/>
      <c r="B13" s="638"/>
      <c r="D13" s="625" t="s">
        <v>484</v>
      </c>
      <c r="E13" s="626"/>
      <c r="F13" s="626"/>
      <c r="G13" s="626"/>
      <c r="H13" s="626"/>
      <c r="I13" s="626"/>
      <c r="J13" s="626"/>
      <c r="K13" s="627"/>
      <c r="L13" s="561"/>
      <c r="M13" s="560"/>
      <c r="N13" s="563"/>
      <c r="O13" s="564"/>
      <c r="P13" s="564"/>
      <c r="Q13" s="564"/>
      <c r="R13" s="565"/>
      <c r="S13" s="563"/>
      <c r="T13" s="564"/>
      <c r="U13" s="564"/>
      <c r="V13" s="564"/>
      <c r="W13" s="565"/>
      <c r="X13" s="563"/>
      <c r="Y13" s="564"/>
      <c r="Z13" s="564"/>
      <c r="AA13" s="579"/>
      <c r="AB13" s="565"/>
      <c r="AC13" s="566" t="s">
        <v>532</v>
      </c>
      <c r="AD13" s="567"/>
      <c r="AE13" s="580"/>
      <c r="AF13" s="581"/>
      <c r="AG13" s="581"/>
      <c r="AH13" s="581"/>
      <c r="AI13" s="565"/>
      <c r="AM13" s="439" t="s">
        <v>419</v>
      </c>
      <c r="AN13" s="440"/>
      <c r="AO13" s="442">
        <v>0</v>
      </c>
    </row>
    <row r="14" spans="1:41" ht="13.5" customHeight="1">
      <c r="A14" s="707"/>
      <c r="B14" s="638"/>
      <c r="C14" s="388"/>
      <c r="D14" s="699" t="s">
        <v>485</v>
      </c>
      <c r="E14" s="699"/>
      <c r="F14" s="699"/>
      <c r="G14" s="699"/>
      <c r="H14" s="699"/>
      <c r="I14" s="699"/>
      <c r="J14" s="699"/>
      <c r="K14" s="700"/>
      <c r="L14" s="635"/>
      <c r="M14" s="636" t="s">
        <v>84</v>
      </c>
      <c r="N14" s="553"/>
      <c r="O14" s="554"/>
      <c r="P14" s="554"/>
      <c r="Q14" s="554"/>
      <c r="R14" s="557" t="s">
        <v>182</v>
      </c>
      <c r="S14" s="553"/>
      <c r="T14" s="554"/>
      <c r="U14" s="554"/>
      <c r="V14" s="554"/>
      <c r="W14" s="570" t="s">
        <v>203</v>
      </c>
      <c r="X14" s="628" t="str">
        <f>IF(S14=0,"",ROUND(N14/S14,2))</f>
        <v/>
      </c>
      <c r="Y14" s="629"/>
      <c r="Z14" s="629"/>
      <c r="AA14" s="573" t="s">
        <v>80</v>
      </c>
      <c r="AB14" s="557"/>
      <c r="AC14" s="495">
        <f>AO11</f>
        <v>2.62</v>
      </c>
      <c r="AD14" s="496" t="s">
        <v>420</v>
      </c>
      <c r="AE14" s="575" t="str">
        <f>IF(COUNT(S14)=0,"",ROUND(S14*AC14,0))</f>
        <v/>
      </c>
      <c r="AF14" s="576"/>
      <c r="AG14" s="576"/>
      <c r="AH14" s="576"/>
      <c r="AI14" s="557" t="s">
        <v>204</v>
      </c>
      <c r="AM14" s="439" t="s">
        <v>505</v>
      </c>
      <c r="AN14" s="440"/>
      <c r="AO14" s="443">
        <v>0.438</v>
      </c>
    </row>
    <row r="15" spans="1:41" ht="12.75" customHeight="1">
      <c r="A15" s="707"/>
      <c r="B15" s="638"/>
      <c r="D15" s="630" t="s">
        <v>486</v>
      </c>
      <c r="E15" s="631"/>
      <c r="F15" s="631"/>
      <c r="G15" s="631"/>
      <c r="H15" s="631"/>
      <c r="I15" s="631"/>
      <c r="J15" s="631"/>
      <c r="K15" s="632"/>
      <c r="L15" s="550"/>
      <c r="M15" s="548"/>
      <c r="N15" s="555"/>
      <c r="O15" s="556"/>
      <c r="P15" s="556"/>
      <c r="Q15" s="556"/>
      <c r="R15" s="558"/>
      <c r="S15" s="555"/>
      <c r="T15" s="556"/>
      <c r="U15" s="556"/>
      <c r="V15" s="556"/>
      <c r="W15" s="558"/>
      <c r="X15" s="555"/>
      <c r="Y15" s="556"/>
      <c r="Z15" s="556"/>
      <c r="AA15" s="574"/>
      <c r="AB15" s="558"/>
      <c r="AC15" s="633" t="s">
        <v>532</v>
      </c>
      <c r="AD15" s="634"/>
      <c r="AE15" s="577"/>
      <c r="AF15" s="578"/>
      <c r="AG15" s="578"/>
      <c r="AH15" s="578"/>
      <c r="AI15" s="558"/>
      <c r="AM15" s="439" t="s">
        <v>407</v>
      </c>
      <c r="AN15" s="444"/>
      <c r="AO15" s="441">
        <v>2.29</v>
      </c>
    </row>
    <row r="16" spans="1:41" s="96" customFormat="1" ht="13.5" customHeight="1">
      <c r="A16" s="707"/>
      <c r="B16" s="638"/>
      <c r="C16" s="608" t="s">
        <v>0</v>
      </c>
      <c r="D16" s="609"/>
      <c r="E16" s="609"/>
      <c r="F16" s="609"/>
      <c r="G16" s="609"/>
      <c r="H16" s="609"/>
      <c r="I16" s="609"/>
      <c r="J16" s="609"/>
      <c r="K16" s="609"/>
      <c r="L16" s="616">
        <f>SUM(L10:L14)</f>
        <v>0</v>
      </c>
      <c r="M16" s="617" t="s">
        <v>84</v>
      </c>
      <c r="N16" s="619" t="str">
        <f>IF(COUNT(N10:Q14)=0,"",SUM(N9:N14))</f>
        <v/>
      </c>
      <c r="O16" s="620"/>
      <c r="P16" s="620"/>
      <c r="Q16" s="620"/>
      <c r="R16" s="621" t="s">
        <v>182</v>
      </c>
      <c r="S16" s="619" t="str">
        <f>IF(COUNT(S10:V14)=0,"",SUM(S9:S14))</f>
        <v/>
      </c>
      <c r="T16" s="620"/>
      <c r="U16" s="620"/>
      <c r="V16" s="620"/>
      <c r="W16" s="621" t="s">
        <v>203</v>
      </c>
      <c r="X16" s="604" t="str">
        <f>IF(COUNT(X10:Z14)=0,"",N16/S16)</f>
        <v/>
      </c>
      <c r="Y16" s="605"/>
      <c r="Z16" s="605"/>
      <c r="AA16" s="623" t="s">
        <v>80</v>
      </c>
      <c r="AB16" s="621"/>
      <c r="AC16" s="497">
        <f>AO11</f>
        <v>2.62</v>
      </c>
      <c r="AD16" s="498" t="s">
        <v>420</v>
      </c>
      <c r="AE16" s="606">
        <f>SUM(AE10:AH14)</f>
        <v>0</v>
      </c>
      <c r="AF16" s="607"/>
      <c r="AG16" s="607"/>
      <c r="AH16" s="607"/>
      <c r="AI16" s="602" t="s">
        <v>204</v>
      </c>
      <c r="AM16" s="439" t="s">
        <v>506</v>
      </c>
      <c r="AN16" s="444"/>
      <c r="AO16" s="441">
        <v>1.58</v>
      </c>
    </row>
    <row r="17" spans="1:35" s="96" customFormat="1" ht="12.75" customHeight="1">
      <c r="A17" s="707"/>
      <c r="B17" s="638"/>
      <c r="C17" s="611"/>
      <c r="D17" s="574"/>
      <c r="E17" s="574"/>
      <c r="F17" s="574"/>
      <c r="G17" s="574"/>
      <c r="H17" s="574"/>
      <c r="I17" s="574"/>
      <c r="J17" s="574"/>
      <c r="K17" s="574"/>
      <c r="L17" s="613"/>
      <c r="M17" s="618"/>
      <c r="N17" s="555"/>
      <c r="O17" s="556"/>
      <c r="P17" s="556"/>
      <c r="Q17" s="556"/>
      <c r="R17" s="622"/>
      <c r="S17" s="555"/>
      <c r="T17" s="556"/>
      <c r="U17" s="556"/>
      <c r="V17" s="556"/>
      <c r="W17" s="622"/>
      <c r="X17" s="555"/>
      <c r="Y17" s="556"/>
      <c r="Z17" s="556"/>
      <c r="AA17" s="624"/>
      <c r="AB17" s="622"/>
      <c r="AC17" s="568" t="s">
        <v>532</v>
      </c>
      <c r="AD17" s="569"/>
      <c r="AE17" s="577"/>
      <c r="AF17" s="578"/>
      <c r="AG17" s="578"/>
      <c r="AH17" s="578"/>
      <c r="AI17" s="558"/>
    </row>
    <row r="18" spans="1:35" s="96" customFormat="1" ht="24" customHeight="1">
      <c r="A18" s="707"/>
      <c r="B18" s="638"/>
      <c r="C18" s="103"/>
      <c r="D18" s="721" t="s">
        <v>91</v>
      </c>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2"/>
    </row>
    <row r="19" spans="1:35" ht="13.5" customHeight="1">
      <c r="A19" s="707"/>
      <c r="B19" s="638"/>
      <c r="C19" s="389"/>
      <c r="D19" s="701" t="s">
        <v>481</v>
      </c>
      <c r="E19" s="701"/>
      <c r="F19" s="701"/>
      <c r="G19" s="701"/>
      <c r="H19" s="701"/>
      <c r="I19" s="701"/>
      <c r="J19" s="701"/>
      <c r="K19" s="702"/>
      <c r="L19" s="635"/>
      <c r="M19" s="636" t="s">
        <v>84</v>
      </c>
      <c r="N19" s="553"/>
      <c r="O19" s="554"/>
      <c r="P19" s="554"/>
      <c r="Q19" s="554"/>
      <c r="R19" s="557" t="s">
        <v>182</v>
      </c>
      <c r="S19" s="553"/>
      <c r="T19" s="554"/>
      <c r="U19" s="554"/>
      <c r="V19" s="554"/>
      <c r="W19" s="570" t="s">
        <v>203</v>
      </c>
      <c r="X19" s="628" t="str">
        <f>IF(S19=0,"",ROUND(N19/S19,2))</f>
        <v/>
      </c>
      <c r="Y19" s="629"/>
      <c r="Z19" s="629"/>
      <c r="AA19" s="573" t="s">
        <v>80</v>
      </c>
      <c r="AB19" s="557"/>
      <c r="AC19" s="495">
        <f>AO11</f>
        <v>2.62</v>
      </c>
      <c r="AD19" s="496" t="s">
        <v>420</v>
      </c>
      <c r="AE19" s="575" t="str">
        <f>IF(COUNT(S19)=0,"",ROUND(S19*AC19,0))</f>
        <v/>
      </c>
      <c r="AF19" s="576"/>
      <c r="AG19" s="576"/>
      <c r="AH19" s="576"/>
      <c r="AI19" s="557" t="s">
        <v>204</v>
      </c>
    </row>
    <row r="20" spans="1:35" ht="12.75" customHeight="1">
      <c r="A20" s="707"/>
      <c r="B20" s="638"/>
      <c r="C20" s="390"/>
      <c r="D20" s="625" t="s">
        <v>482</v>
      </c>
      <c r="E20" s="626"/>
      <c r="F20" s="626"/>
      <c r="G20" s="626"/>
      <c r="H20" s="626"/>
      <c r="I20" s="626"/>
      <c r="J20" s="626"/>
      <c r="K20" s="627"/>
      <c r="L20" s="561"/>
      <c r="M20" s="560"/>
      <c r="N20" s="563"/>
      <c r="O20" s="564"/>
      <c r="P20" s="564"/>
      <c r="Q20" s="564"/>
      <c r="R20" s="565"/>
      <c r="S20" s="563"/>
      <c r="T20" s="564"/>
      <c r="U20" s="564"/>
      <c r="V20" s="564"/>
      <c r="W20" s="565"/>
      <c r="X20" s="563"/>
      <c r="Y20" s="564"/>
      <c r="Z20" s="564"/>
      <c r="AA20" s="579"/>
      <c r="AB20" s="565"/>
      <c r="AC20" s="566" t="s">
        <v>532</v>
      </c>
      <c r="AD20" s="567"/>
      <c r="AE20" s="580"/>
      <c r="AF20" s="581"/>
      <c r="AG20" s="581"/>
      <c r="AH20" s="581"/>
      <c r="AI20" s="565"/>
    </row>
    <row r="21" spans="1:35" ht="13.5" customHeight="1">
      <c r="A21" s="707"/>
      <c r="B21" s="638"/>
      <c r="C21" s="389"/>
      <c r="D21" s="699" t="s">
        <v>483</v>
      </c>
      <c r="E21" s="699"/>
      <c r="F21" s="699"/>
      <c r="G21" s="699"/>
      <c r="H21" s="699"/>
      <c r="I21" s="699"/>
      <c r="J21" s="699"/>
      <c r="K21" s="700"/>
      <c r="L21" s="635"/>
      <c r="M21" s="636" t="s">
        <v>84</v>
      </c>
      <c r="N21" s="553"/>
      <c r="O21" s="554"/>
      <c r="P21" s="554"/>
      <c r="Q21" s="554"/>
      <c r="R21" s="557" t="s">
        <v>182</v>
      </c>
      <c r="S21" s="553"/>
      <c r="T21" s="554"/>
      <c r="U21" s="554"/>
      <c r="V21" s="554"/>
      <c r="W21" s="570" t="s">
        <v>203</v>
      </c>
      <c r="X21" s="628" t="str">
        <f>IF(S21=0,"",ROUND(N21/S21,2))</f>
        <v/>
      </c>
      <c r="Y21" s="629"/>
      <c r="Z21" s="629"/>
      <c r="AA21" s="573" t="s">
        <v>80</v>
      </c>
      <c r="AB21" s="557"/>
      <c r="AC21" s="495">
        <f>AO11</f>
        <v>2.62</v>
      </c>
      <c r="AD21" s="496" t="s">
        <v>420</v>
      </c>
      <c r="AE21" s="575" t="str">
        <f>IF(COUNT(S21)=0,"",ROUND(S21*AC21,0))</f>
        <v/>
      </c>
      <c r="AF21" s="576"/>
      <c r="AG21" s="576"/>
      <c r="AH21" s="576"/>
      <c r="AI21" s="557" t="s">
        <v>204</v>
      </c>
    </row>
    <row r="22" spans="1:35" ht="12.75" customHeight="1">
      <c r="A22" s="707"/>
      <c r="B22" s="638"/>
      <c r="C22" s="390"/>
      <c r="D22" s="625" t="s">
        <v>484</v>
      </c>
      <c r="E22" s="626"/>
      <c r="F22" s="626"/>
      <c r="G22" s="626"/>
      <c r="H22" s="626"/>
      <c r="I22" s="626"/>
      <c r="J22" s="626"/>
      <c r="K22" s="627"/>
      <c r="L22" s="561"/>
      <c r="M22" s="560"/>
      <c r="N22" s="563"/>
      <c r="O22" s="564"/>
      <c r="P22" s="564"/>
      <c r="Q22" s="564"/>
      <c r="R22" s="565"/>
      <c r="S22" s="563"/>
      <c r="T22" s="564"/>
      <c r="U22" s="564"/>
      <c r="V22" s="564"/>
      <c r="W22" s="565"/>
      <c r="X22" s="563"/>
      <c r="Y22" s="564"/>
      <c r="Z22" s="564"/>
      <c r="AA22" s="579"/>
      <c r="AB22" s="565"/>
      <c r="AC22" s="566" t="s">
        <v>532</v>
      </c>
      <c r="AD22" s="567"/>
      <c r="AE22" s="580"/>
      <c r="AF22" s="581"/>
      <c r="AG22" s="581"/>
      <c r="AH22" s="581"/>
      <c r="AI22" s="565"/>
    </row>
    <row r="23" spans="1:35" ht="13.5" customHeight="1">
      <c r="A23" s="707"/>
      <c r="B23" s="638"/>
      <c r="C23" s="389"/>
      <c r="D23" s="699" t="s">
        <v>485</v>
      </c>
      <c r="E23" s="699"/>
      <c r="F23" s="699"/>
      <c r="G23" s="699"/>
      <c r="H23" s="699"/>
      <c r="I23" s="699"/>
      <c r="J23" s="699"/>
      <c r="K23" s="700"/>
      <c r="L23" s="635"/>
      <c r="M23" s="636" t="s">
        <v>84</v>
      </c>
      <c r="N23" s="553"/>
      <c r="O23" s="554"/>
      <c r="P23" s="554"/>
      <c r="Q23" s="554"/>
      <c r="R23" s="557" t="s">
        <v>182</v>
      </c>
      <c r="S23" s="553"/>
      <c r="T23" s="554"/>
      <c r="U23" s="554"/>
      <c r="V23" s="554"/>
      <c r="W23" s="570" t="s">
        <v>203</v>
      </c>
      <c r="X23" s="628" t="str">
        <f>IF(S23=0,"",ROUND(N23/S23,2))</f>
        <v/>
      </c>
      <c r="Y23" s="629"/>
      <c r="Z23" s="629"/>
      <c r="AA23" s="573" t="s">
        <v>80</v>
      </c>
      <c r="AB23" s="557"/>
      <c r="AC23" s="495">
        <f>AO11</f>
        <v>2.62</v>
      </c>
      <c r="AD23" s="496" t="s">
        <v>420</v>
      </c>
      <c r="AE23" s="575" t="str">
        <f>IF(COUNT(S23)=0,"",ROUND(S23*AC23,0))</f>
        <v/>
      </c>
      <c r="AF23" s="576"/>
      <c r="AG23" s="576"/>
      <c r="AH23" s="576"/>
      <c r="AI23" s="557" t="s">
        <v>204</v>
      </c>
    </row>
    <row r="24" spans="1:35" ht="12.75" customHeight="1">
      <c r="A24" s="707"/>
      <c r="B24" s="638"/>
      <c r="C24" s="391"/>
      <c r="D24" s="630" t="s">
        <v>486</v>
      </c>
      <c r="E24" s="631"/>
      <c r="F24" s="631"/>
      <c r="G24" s="631"/>
      <c r="H24" s="631"/>
      <c r="I24" s="631"/>
      <c r="J24" s="631"/>
      <c r="K24" s="632"/>
      <c r="L24" s="550"/>
      <c r="M24" s="548"/>
      <c r="N24" s="555"/>
      <c r="O24" s="556"/>
      <c r="P24" s="556"/>
      <c r="Q24" s="556"/>
      <c r="R24" s="558"/>
      <c r="S24" s="555"/>
      <c r="T24" s="556"/>
      <c r="U24" s="556"/>
      <c r="V24" s="556"/>
      <c r="W24" s="558"/>
      <c r="X24" s="555"/>
      <c r="Y24" s="556"/>
      <c r="Z24" s="556"/>
      <c r="AA24" s="574"/>
      <c r="AB24" s="558"/>
      <c r="AC24" s="633" t="s">
        <v>532</v>
      </c>
      <c r="AD24" s="634"/>
      <c r="AE24" s="577"/>
      <c r="AF24" s="578"/>
      <c r="AG24" s="578"/>
      <c r="AH24" s="578"/>
      <c r="AI24" s="558"/>
    </row>
    <row r="25" spans="1:35" s="96" customFormat="1" ht="12.75" customHeight="1">
      <c r="A25" s="707"/>
      <c r="B25" s="638"/>
      <c r="C25" s="608" t="s">
        <v>1</v>
      </c>
      <c r="D25" s="609"/>
      <c r="E25" s="609"/>
      <c r="F25" s="609"/>
      <c r="G25" s="609"/>
      <c r="H25" s="609"/>
      <c r="I25" s="609"/>
      <c r="J25" s="609"/>
      <c r="K25" s="610"/>
      <c r="L25" s="616">
        <f>SUM(L19:L23)</f>
        <v>0</v>
      </c>
      <c r="M25" s="617" t="s">
        <v>84</v>
      </c>
      <c r="N25" s="619" t="str">
        <f>IF(COUNT(N19:Q23)=0,"",SUM(N18:N23))</f>
        <v/>
      </c>
      <c r="O25" s="620"/>
      <c r="P25" s="620"/>
      <c r="Q25" s="620"/>
      <c r="R25" s="621" t="s">
        <v>182</v>
      </c>
      <c r="S25" s="619" t="str">
        <f>IF(COUNT(S19:V23)=0,"",SUM(S18:S23))</f>
        <v/>
      </c>
      <c r="T25" s="620"/>
      <c r="U25" s="620"/>
      <c r="V25" s="620"/>
      <c r="W25" s="621" t="s">
        <v>203</v>
      </c>
      <c r="X25" s="604" t="str">
        <f>IF(COUNT(X19:Z23)=0,"",N25/S25)</f>
        <v/>
      </c>
      <c r="Y25" s="605"/>
      <c r="Z25" s="605"/>
      <c r="AA25" s="623" t="s">
        <v>80</v>
      </c>
      <c r="AB25" s="621"/>
      <c r="AC25" s="497">
        <f>AO11</f>
        <v>2.62</v>
      </c>
      <c r="AD25" s="498" t="s">
        <v>420</v>
      </c>
      <c r="AE25" s="606">
        <f>SUM(AE19:AH23)</f>
        <v>0</v>
      </c>
      <c r="AF25" s="607"/>
      <c r="AG25" s="607"/>
      <c r="AH25" s="607"/>
      <c r="AI25" s="602" t="s">
        <v>204</v>
      </c>
    </row>
    <row r="26" spans="1:35" s="96" customFormat="1" ht="12.75" customHeight="1">
      <c r="A26" s="707"/>
      <c r="B26" s="638"/>
      <c r="C26" s="611"/>
      <c r="D26" s="574"/>
      <c r="E26" s="574"/>
      <c r="F26" s="574"/>
      <c r="G26" s="574"/>
      <c r="H26" s="574"/>
      <c r="I26" s="574"/>
      <c r="J26" s="574"/>
      <c r="K26" s="558"/>
      <c r="L26" s="613"/>
      <c r="M26" s="618"/>
      <c r="N26" s="555"/>
      <c r="O26" s="556"/>
      <c r="P26" s="556"/>
      <c r="Q26" s="556"/>
      <c r="R26" s="622"/>
      <c r="S26" s="555"/>
      <c r="T26" s="556"/>
      <c r="U26" s="556"/>
      <c r="V26" s="556"/>
      <c r="W26" s="622"/>
      <c r="X26" s="555"/>
      <c r="Y26" s="556"/>
      <c r="Z26" s="556"/>
      <c r="AA26" s="624"/>
      <c r="AB26" s="622"/>
      <c r="AC26" s="568" t="s">
        <v>532</v>
      </c>
      <c r="AD26" s="569"/>
      <c r="AE26" s="577"/>
      <c r="AF26" s="578"/>
      <c r="AG26" s="578"/>
      <c r="AH26" s="578"/>
      <c r="AI26" s="558"/>
    </row>
    <row r="27" spans="1:35" s="96" customFormat="1" ht="12.75" customHeight="1">
      <c r="A27" s="707"/>
      <c r="B27" s="638"/>
      <c r="C27" s="608" t="s">
        <v>2</v>
      </c>
      <c r="D27" s="609"/>
      <c r="E27" s="609"/>
      <c r="F27" s="609"/>
      <c r="G27" s="609"/>
      <c r="H27" s="609"/>
      <c r="I27" s="609"/>
      <c r="J27" s="609"/>
      <c r="K27" s="610"/>
      <c r="L27" s="612">
        <f>+L25+L16</f>
        <v>0</v>
      </c>
      <c r="M27" s="599" t="s">
        <v>84</v>
      </c>
      <c r="N27" s="614" t="str">
        <f>IF(COUNT(N25,N16)=0,"",(N25+N16))</f>
        <v/>
      </c>
      <c r="O27" s="615"/>
      <c r="P27" s="615"/>
      <c r="Q27" s="615"/>
      <c r="R27" s="602" t="s">
        <v>182</v>
      </c>
      <c r="S27" s="614" t="str">
        <f>IF(COUNT(S25,S16)=0,"",(S25+S16))</f>
        <v/>
      </c>
      <c r="T27" s="615"/>
      <c r="U27" s="615"/>
      <c r="V27" s="615"/>
      <c r="W27" s="602" t="s">
        <v>203</v>
      </c>
      <c r="X27" s="604" t="str">
        <f>IF(S27=0,"",N27/S27)</f>
        <v/>
      </c>
      <c r="Y27" s="605"/>
      <c r="Z27" s="605"/>
      <c r="AA27" s="684" t="s">
        <v>80</v>
      </c>
      <c r="AB27" s="602"/>
      <c r="AC27" s="497">
        <f>AO11</f>
        <v>2.62</v>
      </c>
      <c r="AD27" s="498" t="s">
        <v>420</v>
      </c>
      <c r="AE27" s="606">
        <f>AE16+AE25</f>
        <v>0</v>
      </c>
      <c r="AF27" s="607"/>
      <c r="AG27" s="607"/>
      <c r="AH27" s="607"/>
      <c r="AI27" s="602" t="s">
        <v>204</v>
      </c>
    </row>
    <row r="28" spans="1:35" s="96" customFormat="1" ht="12.75" customHeight="1">
      <c r="A28" s="707"/>
      <c r="B28" s="639"/>
      <c r="C28" s="611"/>
      <c r="D28" s="574"/>
      <c r="E28" s="574"/>
      <c r="F28" s="574"/>
      <c r="G28" s="574"/>
      <c r="H28" s="574"/>
      <c r="I28" s="574"/>
      <c r="J28" s="574"/>
      <c r="K28" s="558"/>
      <c r="L28" s="613"/>
      <c r="M28" s="552"/>
      <c r="N28" s="555"/>
      <c r="O28" s="556"/>
      <c r="P28" s="556"/>
      <c r="Q28" s="556"/>
      <c r="R28" s="558"/>
      <c r="S28" s="555"/>
      <c r="T28" s="556"/>
      <c r="U28" s="556"/>
      <c r="V28" s="556"/>
      <c r="W28" s="558"/>
      <c r="X28" s="555"/>
      <c r="Y28" s="556"/>
      <c r="Z28" s="556"/>
      <c r="AA28" s="574"/>
      <c r="AB28" s="558"/>
      <c r="AC28" s="568" t="s">
        <v>532</v>
      </c>
      <c r="AD28" s="569"/>
      <c r="AE28" s="577"/>
      <c r="AF28" s="578"/>
      <c r="AG28" s="578"/>
      <c r="AH28" s="578"/>
      <c r="AI28" s="558"/>
    </row>
    <row r="29" spans="1:35" ht="13.5" customHeight="1">
      <c r="A29" s="707"/>
      <c r="B29" s="723" t="s">
        <v>216</v>
      </c>
      <c r="C29" s="392"/>
      <c r="D29" s="595" t="s">
        <v>85</v>
      </c>
      <c r="E29" s="595"/>
      <c r="F29" s="595"/>
      <c r="G29" s="595"/>
      <c r="H29" s="595"/>
      <c r="I29" s="595"/>
      <c r="J29" s="595"/>
      <c r="K29" s="596"/>
      <c r="L29" s="597"/>
      <c r="M29" s="599" t="s">
        <v>84</v>
      </c>
      <c r="N29" s="600"/>
      <c r="O29" s="601"/>
      <c r="P29" s="601"/>
      <c r="Q29" s="601"/>
      <c r="R29" s="602" t="s">
        <v>182</v>
      </c>
      <c r="S29" s="600"/>
      <c r="T29" s="601"/>
      <c r="U29" s="601"/>
      <c r="V29" s="601"/>
      <c r="W29" s="603" t="s">
        <v>3</v>
      </c>
      <c r="X29" s="604" t="str">
        <f>IF(S29=0,"",ROUND(N29/S29,2))</f>
        <v/>
      </c>
      <c r="Y29" s="605"/>
      <c r="Z29" s="605"/>
      <c r="AA29" s="668" t="s">
        <v>4</v>
      </c>
      <c r="AB29" s="669"/>
      <c r="AC29" s="499">
        <f>AO12</f>
        <v>1.96</v>
      </c>
      <c r="AD29" s="498" t="s">
        <v>420</v>
      </c>
      <c r="AE29" s="670" t="str">
        <f>IF(COUNT(S29)=0,"",ROUND(S29*AC29,0))</f>
        <v/>
      </c>
      <c r="AF29" s="671"/>
      <c r="AG29" s="671"/>
      <c r="AH29" s="671"/>
      <c r="AI29" s="602" t="s">
        <v>204</v>
      </c>
    </row>
    <row r="30" spans="1:35" ht="12.75" customHeight="1">
      <c r="A30" s="707"/>
      <c r="B30" s="638"/>
      <c r="C30" s="151"/>
      <c r="D30" s="559"/>
      <c r="E30" s="559"/>
      <c r="F30" s="559"/>
      <c r="G30" s="559"/>
      <c r="H30" s="559"/>
      <c r="I30" s="559"/>
      <c r="J30" s="559"/>
      <c r="K30" s="560"/>
      <c r="L30" s="598"/>
      <c r="M30" s="562"/>
      <c r="N30" s="563"/>
      <c r="O30" s="564"/>
      <c r="P30" s="564"/>
      <c r="Q30" s="564"/>
      <c r="R30" s="565"/>
      <c r="S30" s="563"/>
      <c r="T30" s="564"/>
      <c r="U30" s="564"/>
      <c r="V30" s="564"/>
      <c r="W30" s="565"/>
      <c r="X30" s="563"/>
      <c r="Y30" s="564"/>
      <c r="Z30" s="564"/>
      <c r="AA30" s="666"/>
      <c r="AB30" s="667"/>
      <c r="AC30" s="566" t="s">
        <v>533</v>
      </c>
      <c r="AD30" s="567"/>
      <c r="AE30" s="580"/>
      <c r="AF30" s="581"/>
      <c r="AG30" s="581"/>
      <c r="AH30" s="581"/>
      <c r="AI30" s="565"/>
    </row>
    <row r="31" spans="1:35" ht="13.5" customHeight="1">
      <c r="A31" s="707"/>
      <c r="B31" s="638"/>
      <c r="C31" s="387"/>
      <c r="D31" s="545" t="s">
        <v>385</v>
      </c>
      <c r="E31" s="545"/>
      <c r="F31" s="545"/>
      <c r="G31" s="545"/>
      <c r="H31" s="545"/>
      <c r="I31" s="545"/>
      <c r="J31" s="545"/>
      <c r="K31" s="546"/>
      <c r="L31" s="582"/>
      <c r="M31" s="551" t="s">
        <v>84</v>
      </c>
      <c r="N31" s="553"/>
      <c r="O31" s="554"/>
      <c r="P31" s="554"/>
      <c r="Q31" s="554"/>
      <c r="R31" s="557" t="s">
        <v>182</v>
      </c>
      <c r="S31" s="553"/>
      <c r="T31" s="554"/>
      <c r="U31" s="554"/>
      <c r="V31" s="554"/>
      <c r="W31" s="570" t="s">
        <v>420</v>
      </c>
      <c r="X31" s="571" t="str">
        <f>IF(S31=0,"",ROUND(N31/S31,2))</f>
        <v/>
      </c>
      <c r="Y31" s="572"/>
      <c r="Z31" s="572"/>
      <c r="AA31" s="664" t="s">
        <v>435</v>
      </c>
      <c r="AB31" s="665"/>
      <c r="AC31" s="445">
        <f>AO13</f>
        <v>0</v>
      </c>
      <c r="AD31" s="446" t="s">
        <v>420</v>
      </c>
      <c r="AE31" s="575" t="str">
        <f>IF(COUNT(S31)=0,"",ROUND(S31*AC31,0))</f>
        <v/>
      </c>
      <c r="AF31" s="576"/>
      <c r="AG31" s="576"/>
      <c r="AH31" s="576"/>
      <c r="AI31" s="557" t="s">
        <v>204</v>
      </c>
    </row>
    <row r="32" spans="1:35" ht="12.75" customHeight="1">
      <c r="A32" s="707"/>
      <c r="B32" s="638"/>
      <c r="C32" s="151"/>
      <c r="D32" s="559"/>
      <c r="E32" s="559"/>
      <c r="F32" s="559"/>
      <c r="G32" s="559"/>
      <c r="H32" s="559"/>
      <c r="I32" s="559"/>
      <c r="J32" s="559"/>
      <c r="K32" s="560"/>
      <c r="L32" s="598"/>
      <c r="M32" s="562"/>
      <c r="N32" s="563"/>
      <c r="O32" s="564"/>
      <c r="P32" s="564"/>
      <c r="Q32" s="564"/>
      <c r="R32" s="565"/>
      <c r="S32" s="563"/>
      <c r="T32" s="564"/>
      <c r="U32" s="564"/>
      <c r="V32" s="564"/>
      <c r="W32" s="565"/>
      <c r="X32" s="563"/>
      <c r="Y32" s="564"/>
      <c r="Z32" s="564"/>
      <c r="AA32" s="666"/>
      <c r="AB32" s="667"/>
      <c r="AC32" s="683" t="s">
        <v>491</v>
      </c>
      <c r="AD32" s="567"/>
      <c r="AE32" s="580"/>
      <c r="AF32" s="581"/>
      <c r="AG32" s="581"/>
      <c r="AH32" s="581"/>
      <c r="AI32" s="565"/>
    </row>
    <row r="33" spans="1:35" ht="13.5" customHeight="1">
      <c r="A33" s="707"/>
      <c r="B33" s="638"/>
      <c r="C33" s="387"/>
      <c r="D33" s="545" t="s">
        <v>86</v>
      </c>
      <c r="E33" s="545"/>
      <c r="F33" s="545"/>
      <c r="G33" s="545"/>
      <c r="H33" s="545"/>
      <c r="I33" s="545"/>
      <c r="J33" s="545"/>
      <c r="K33" s="546"/>
      <c r="L33" s="582"/>
      <c r="M33" s="551" t="s">
        <v>84</v>
      </c>
      <c r="N33" s="553"/>
      <c r="O33" s="554"/>
      <c r="P33" s="554"/>
      <c r="Q33" s="554"/>
      <c r="R33" s="557" t="s">
        <v>182</v>
      </c>
      <c r="S33" s="553"/>
      <c r="T33" s="554"/>
      <c r="U33" s="554"/>
      <c r="V33" s="554"/>
      <c r="W33" s="570" t="s">
        <v>224</v>
      </c>
      <c r="X33" s="571" t="str">
        <f>IF(S33=0,"",ROUND(N33/S33,2))</f>
        <v/>
      </c>
      <c r="Y33" s="572"/>
      <c r="Z33" s="572"/>
      <c r="AA33" s="664" t="s">
        <v>225</v>
      </c>
      <c r="AB33" s="665"/>
      <c r="AC33" s="500">
        <f>AO14</f>
        <v>0.438</v>
      </c>
      <c r="AD33" s="446" t="s">
        <v>420</v>
      </c>
      <c r="AE33" s="575" t="str">
        <f>IF(COUNT(S33)=0,"",ROUND(S33*AC33,0))</f>
        <v/>
      </c>
      <c r="AF33" s="576"/>
      <c r="AG33" s="576"/>
      <c r="AH33" s="576"/>
      <c r="AI33" s="557" t="s">
        <v>204</v>
      </c>
    </row>
    <row r="34" spans="1:35" ht="12.75" customHeight="1">
      <c r="A34" s="707"/>
      <c r="B34" s="638"/>
      <c r="C34" s="151"/>
      <c r="D34" s="559"/>
      <c r="E34" s="559"/>
      <c r="F34" s="559"/>
      <c r="G34" s="559"/>
      <c r="H34" s="559"/>
      <c r="I34" s="559"/>
      <c r="J34" s="559"/>
      <c r="K34" s="560"/>
      <c r="L34" s="598"/>
      <c r="M34" s="562"/>
      <c r="N34" s="563"/>
      <c r="O34" s="564"/>
      <c r="P34" s="564"/>
      <c r="Q34" s="564"/>
      <c r="R34" s="565"/>
      <c r="S34" s="563"/>
      <c r="T34" s="564"/>
      <c r="U34" s="564"/>
      <c r="V34" s="564"/>
      <c r="W34" s="565"/>
      <c r="X34" s="563"/>
      <c r="Y34" s="564"/>
      <c r="Z34" s="564"/>
      <c r="AA34" s="666"/>
      <c r="AB34" s="667"/>
      <c r="AC34" s="683" t="s">
        <v>534</v>
      </c>
      <c r="AD34" s="567"/>
      <c r="AE34" s="580"/>
      <c r="AF34" s="581"/>
      <c r="AG34" s="581"/>
      <c r="AH34" s="581"/>
      <c r="AI34" s="565"/>
    </row>
    <row r="35" spans="1:35" ht="13.5" customHeight="1">
      <c r="A35" s="707"/>
      <c r="B35" s="638"/>
      <c r="C35" s="388"/>
      <c r="D35" s="545" t="s">
        <v>549</v>
      </c>
      <c r="E35" s="545"/>
      <c r="F35" s="545"/>
      <c r="G35" s="545"/>
      <c r="H35" s="545"/>
      <c r="I35" s="545"/>
      <c r="J35" s="545"/>
      <c r="K35" s="546"/>
      <c r="L35" s="582"/>
      <c r="M35" s="551" t="s">
        <v>84</v>
      </c>
      <c r="N35" s="553"/>
      <c r="O35" s="554"/>
      <c r="P35" s="554"/>
      <c r="Q35" s="554"/>
      <c r="R35" s="557" t="s">
        <v>182</v>
      </c>
      <c r="S35" s="553"/>
      <c r="T35" s="554"/>
      <c r="U35" s="554"/>
      <c r="V35" s="554"/>
      <c r="W35" s="570" t="s">
        <v>203</v>
      </c>
      <c r="X35" s="571" t="str">
        <f>IF(S35=0,"",ROUND(N35/S35,2))</f>
        <v/>
      </c>
      <c r="Y35" s="572"/>
      <c r="Z35" s="572"/>
      <c r="AA35" s="573" t="s">
        <v>80</v>
      </c>
      <c r="AB35" s="557"/>
      <c r="AC35" s="495">
        <f>AO11</f>
        <v>2.62</v>
      </c>
      <c r="AD35" s="496" t="s">
        <v>420</v>
      </c>
      <c r="AE35" s="575" t="str">
        <f>IF(COUNT(S35)=0,"",ROUND(S35*AC35,0))</f>
        <v/>
      </c>
      <c r="AF35" s="576"/>
      <c r="AG35" s="576"/>
      <c r="AH35" s="576"/>
      <c r="AI35" s="557" t="s">
        <v>204</v>
      </c>
    </row>
    <row r="36" spans="1:35" ht="12.75" customHeight="1">
      <c r="A36" s="707"/>
      <c r="B36" s="638"/>
      <c r="C36" s="151"/>
      <c r="D36" s="559"/>
      <c r="E36" s="559"/>
      <c r="F36" s="559"/>
      <c r="G36" s="559"/>
      <c r="H36" s="559"/>
      <c r="I36" s="559"/>
      <c r="J36" s="559"/>
      <c r="K36" s="560"/>
      <c r="L36" s="598"/>
      <c r="M36" s="562"/>
      <c r="N36" s="563"/>
      <c r="O36" s="564"/>
      <c r="P36" s="564"/>
      <c r="Q36" s="564"/>
      <c r="R36" s="565"/>
      <c r="S36" s="563"/>
      <c r="T36" s="564"/>
      <c r="U36" s="564"/>
      <c r="V36" s="564"/>
      <c r="W36" s="565"/>
      <c r="X36" s="563"/>
      <c r="Y36" s="564"/>
      <c r="Z36" s="564"/>
      <c r="AA36" s="579"/>
      <c r="AB36" s="565"/>
      <c r="AC36" s="566" t="s">
        <v>532</v>
      </c>
      <c r="AD36" s="567"/>
      <c r="AE36" s="580"/>
      <c r="AF36" s="581"/>
      <c r="AG36" s="581"/>
      <c r="AH36" s="581"/>
      <c r="AI36" s="565"/>
    </row>
    <row r="37" spans="1:35" ht="13.5" customHeight="1">
      <c r="A37" s="707"/>
      <c r="B37" s="638"/>
      <c r="C37" s="388"/>
      <c r="D37" s="545" t="s">
        <v>550</v>
      </c>
      <c r="E37" s="545"/>
      <c r="F37" s="545"/>
      <c r="G37" s="545"/>
      <c r="H37" s="545"/>
      <c r="I37" s="545"/>
      <c r="J37" s="545"/>
      <c r="K37" s="546"/>
      <c r="L37" s="582"/>
      <c r="M37" s="551" t="s">
        <v>84</v>
      </c>
      <c r="N37" s="553"/>
      <c r="O37" s="554"/>
      <c r="P37" s="554"/>
      <c r="Q37" s="554"/>
      <c r="R37" s="557" t="s">
        <v>182</v>
      </c>
      <c r="S37" s="553"/>
      <c r="T37" s="554"/>
      <c r="U37" s="554"/>
      <c r="V37" s="554"/>
      <c r="W37" s="570" t="s">
        <v>203</v>
      </c>
      <c r="X37" s="571" t="str">
        <f>IF(S37=0,"",ROUND(N37/S37,2))</f>
        <v/>
      </c>
      <c r="Y37" s="572"/>
      <c r="Z37" s="572"/>
      <c r="AA37" s="573" t="s">
        <v>80</v>
      </c>
      <c r="AB37" s="557"/>
      <c r="AC37" s="495">
        <f>AO15</f>
        <v>2.29</v>
      </c>
      <c r="AD37" s="496" t="s">
        <v>420</v>
      </c>
      <c r="AE37" s="575" t="str">
        <f>IF(COUNT(S37)=0,"",ROUND(S37*AC37,0))</f>
        <v/>
      </c>
      <c r="AF37" s="576"/>
      <c r="AG37" s="576"/>
      <c r="AH37" s="576"/>
      <c r="AI37" s="557" t="s">
        <v>204</v>
      </c>
    </row>
    <row r="38" spans="1:35" ht="12.75" customHeight="1">
      <c r="A38" s="707"/>
      <c r="B38" s="638"/>
      <c r="C38" s="151"/>
      <c r="D38" s="559"/>
      <c r="E38" s="559"/>
      <c r="F38" s="559"/>
      <c r="G38" s="559"/>
      <c r="H38" s="559"/>
      <c r="I38" s="559"/>
      <c r="J38" s="559"/>
      <c r="K38" s="560"/>
      <c r="L38" s="598"/>
      <c r="M38" s="562"/>
      <c r="N38" s="563"/>
      <c r="O38" s="564"/>
      <c r="P38" s="564"/>
      <c r="Q38" s="564"/>
      <c r="R38" s="565"/>
      <c r="S38" s="563"/>
      <c r="T38" s="564"/>
      <c r="U38" s="564"/>
      <c r="V38" s="564"/>
      <c r="W38" s="565"/>
      <c r="X38" s="563"/>
      <c r="Y38" s="564"/>
      <c r="Z38" s="564"/>
      <c r="AA38" s="579"/>
      <c r="AB38" s="565"/>
      <c r="AC38" s="566" t="s">
        <v>532</v>
      </c>
      <c r="AD38" s="567"/>
      <c r="AE38" s="580"/>
      <c r="AF38" s="581"/>
      <c r="AG38" s="581"/>
      <c r="AH38" s="581"/>
      <c r="AI38" s="565"/>
    </row>
    <row r="39" spans="1:35" ht="13.5" customHeight="1">
      <c r="A39" s="707"/>
      <c r="B39" s="638"/>
      <c r="C39" s="388"/>
      <c r="D39" s="545" t="s">
        <v>88</v>
      </c>
      <c r="E39" s="545"/>
      <c r="F39" s="545"/>
      <c r="G39" s="545"/>
      <c r="H39" s="545"/>
      <c r="I39" s="545"/>
      <c r="J39" s="545"/>
      <c r="K39" s="546"/>
      <c r="L39" s="582"/>
      <c r="M39" s="551" t="s">
        <v>84</v>
      </c>
      <c r="N39" s="553"/>
      <c r="O39" s="554"/>
      <c r="P39" s="554"/>
      <c r="Q39" s="554"/>
      <c r="R39" s="557" t="s">
        <v>182</v>
      </c>
      <c r="S39" s="553"/>
      <c r="T39" s="554"/>
      <c r="U39" s="554"/>
      <c r="V39" s="554"/>
      <c r="W39" s="570" t="s">
        <v>203</v>
      </c>
      <c r="X39" s="571" t="str">
        <f>IF(S39=0,"",ROUND(N39/S39,2))</f>
        <v/>
      </c>
      <c r="Y39" s="572"/>
      <c r="Z39" s="572"/>
      <c r="AA39" s="573" t="s">
        <v>80</v>
      </c>
      <c r="AB39" s="557"/>
      <c r="AC39" s="495">
        <f>AO15</f>
        <v>2.29</v>
      </c>
      <c r="AD39" s="496" t="s">
        <v>420</v>
      </c>
      <c r="AE39" s="575" t="str">
        <f>IF(COUNT(S39)=0,"",ROUND(S39*AC39,0))</f>
        <v/>
      </c>
      <c r="AF39" s="576"/>
      <c r="AG39" s="576"/>
      <c r="AH39" s="576"/>
      <c r="AI39" s="557" t="s">
        <v>204</v>
      </c>
    </row>
    <row r="40" spans="1:35" ht="12.75" customHeight="1">
      <c r="A40" s="707"/>
      <c r="B40" s="638"/>
      <c r="C40" s="151"/>
      <c r="D40" s="559"/>
      <c r="E40" s="559"/>
      <c r="F40" s="559"/>
      <c r="G40" s="559"/>
      <c r="H40" s="559"/>
      <c r="I40" s="559"/>
      <c r="J40" s="559"/>
      <c r="K40" s="560"/>
      <c r="L40" s="598"/>
      <c r="M40" s="562"/>
      <c r="N40" s="563"/>
      <c r="O40" s="564"/>
      <c r="P40" s="564"/>
      <c r="Q40" s="564"/>
      <c r="R40" s="565"/>
      <c r="S40" s="563"/>
      <c r="T40" s="564"/>
      <c r="U40" s="564"/>
      <c r="V40" s="564"/>
      <c r="W40" s="565"/>
      <c r="X40" s="563"/>
      <c r="Y40" s="564"/>
      <c r="Z40" s="564"/>
      <c r="AA40" s="579"/>
      <c r="AB40" s="565"/>
      <c r="AC40" s="566" t="s">
        <v>532</v>
      </c>
      <c r="AD40" s="567"/>
      <c r="AE40" s="580"/>
      <c r="AF40" s="581"/>
      <c r="AG40" s="581"/>
      <c r="AH40" s="581"/>
      <c r="AI40" s="565"/>
    </row>
    <row r="41" spans="1:35" ht="13.5" customHeight="1">
      <c r="A41" s="707"/>
      <c r="B41" s="638"/>
      <c r="C41" s="388"/>
      <c r="D41" s="545" t="s">
        <v>89</v>
      </c>
      <c r="E41" s="545"/>
      <c r="F41" s="545"/>
      <c r="G41" s="545"/>
      <c r="H41" s="545"/>
      <c r="I41" s="545"/>
      <c r="J41" s="545"/>
      <c r="K41" s="546"/>
      <c r="L41" s="582"/>
      <c r="M41" s="551" t="s">
        <v>84</v>
      </c>
      <c r="N41" s="553"/>
      <c r="O41" s="554"/>
      <c r="P41" s="554"/>
      <c r="Q41" s="554"/>
      <c r="R41" s="557" t="s">
        <v>182</v>
      </c>
      <c r="S41" s="553"/>
      <c r="T41" s="554"/>
      <c r="U41" s="554"/>
      <c r="V41" s="554"/>
      <c r="W41" s="570" t="s">
        <v>203</v>
      </c>
      <c r="X41" s="571" t="str">
        <f>IF(S41=0,"",ROUND(N41/S41,2))</f>
        <v/>
      </c>
      <c r="Y41" s="572"/>
      <c r="Z41" s="572"/>
      <c r="AA41" s="573" t="s">
        <v>80</v>
      </c>
      <c r="AB41" s="557"/>
      <c r="AC41" s="495">
        <f>AO16</f>
        <v>1.58</v>
      </c>
      <c r="AD41" s="496" t="s">
        <v>420</v>
      </c>
      <c r="AE41" s="575" t="str">
        <f>IF(COUNT(S41)=0,"",ROUND(S41*AC41,0))</f>
        <v/>
      </c>
      <c r="AF41" s="576"/>
      <c r="AG41" s="576"/>
      <c r="AH41" s="576"/>
      <c r="AI41" s="557" t="s">
        <v>204</v>
      </c>
    </row>
    <row r="42" spans="1:35" ht="12.75" customHeight="1">
      <c r="A42" s="707"/>
      <c r="B42" s="638"/>
      <c r="C42" s="393"/>
      <c r="D42" s="547"/>
      <c r="E42" s="547"/>
      <c r="F42" s="547"/>
      <c r="G42" s="547"/>
      <c r="H42" s="547"/>
      <c r="I42" s="547"/>
      <c r="J42" s="547"/>
      <c r="K42" s="548"/>
      <c r="L42" s="583"/>
      <c r="M42" s="552"/>
      <c r="N42" s="555"/>
      <c r="O42" s="556"/>
      <c r="P42" s="556"/>
      <c r="Q42" s="556"/>
      <c r="R42" s="558"/>
      <c r="S42" s="555"/>
      <c r="T42" s="556"/>
      <c r="U42" s="556"/>
      <c r="V42" s="556"/>
      <c r="W42" s="558"/>
      <c r="X42" s="555"/>
      <c r="Y42" s="556"/>
      <c r="Z42" s="556"/>
      <c r="AA42" s="574"/>
      <c r="AB42" s="558"/>
      <c r="AC42" s="568" t="s">
        <v>532</v>
      </c>
      <c r="AD42" s="569"/>
      <c r="AE42" s="577"/>
      <c r="AF42" s="578"/>
      <c r="AG42" s="578"/>
      <c r="AH42" s="578"/>
      <c r="AI42" s="558"/>
    </row>
    <row r="43" spans="1:35" ht="24.75" customHeight="1">
      <c r="A43" s="707"/>
      <c r="B43" s="724"/>
      <c r="C43" s="718" t="s">
        <v>5</v>
      </c>
      <c r="D43" s="719"/>
      <c r="E43" s="719"/>
      <c r="F43" s="719"/>
      <c r="G43" s="719"/>
      <c r="H43" s="719"/>
      <c r="I43" s="719"/>
      <c r="J43" s="719"/>
      <c r="K43" s="720"/>
      <c r="L43" s="396">
        <f>SUM(L29:L41)</f>
        <v>0</v>
      </c>
      <c r="M43" s="108" t="s">
        <v>84</v>
      </c>
      <c r="N43" s="672" t="s">
        <v>6</v>
      </c>
      <c r="O43" s="673"/>
      <c r="P43" s="673"/>
      <c r="Q43" s="673"/>
      <c r="R43" s="674"/>
      <c r="S43" s="672" t="s">
        <v>6</v>
      </c>
      <c r="T43" s="673"/>
      <c r="U43" s="673"/>
      <c r="V43" s="673"/>
      <c r="W43" s="674"/>
      <c r="X43" s="672" t="s">
        <v>6</v>
      </c>
      <c r="Y43" s="673"/>
      <c r="Z43" s="673"/>
      <c r="AA43" s="673"/>
      <c r="AB43" s="674"/>
      <c r="AC43" s="675" t="s">
        <v>110</v>
      </c>
      <c r="AD43" s="676"/>
      <c r="AE43" s="677">
        <f>SUM(AE29:AH41)</f>
        <v>0</v>
      </c>
      <c r="AF43" s="678"/>
      <c r="AG43" s="678"/>
      <c r="AH43" s="678"/>
      <c r="AI43" s="102" t="s">
        <v>204</v>
      </c>
    </row>
    <row r="44" spans="1:35" ht="24.75" customHeight="1" thickBot="1">
      <c r="A44" s="708"/>
      <c r="B44" s="706" t="s">
        <v>7</v>
      </c>
      <c r="C44" s="704"/>
      <c r="D44" s="704"/>
      <c r="E44" s="704"/>
      <c r="F44" s="704"/>
      <c r="G44" s="704"/>
      <c r="H44" s="704"/>
      <c r="I44" s="704"/>
      <c r="J44" s="704"/>
      <c r="K44" s="705"/>
      <c r="L44" s="397">
        <f>+L43+L27</f>
        <v>0</v>
      </c>
      <c r="M44" s="109" t="s">
        <v>84</v>
      </c>
      <c r="N44" s="642" t="s">
        <v>6</v>
      </c>
      <c r="O44" s="643"/>
      <c r="P44" s="643"/>
      <c r="Q44" s="643"/>
      <c r="R44" s="644"/>
      <c r="S44" s="642" t="s">
        <v>6</v>
      </c>
      <c r="T44" s="643"/>
      <c r="U44" s="643"/>
      <c r="V44" s="643"/>
      <c r="W44" s="644"/>
      <c r="X44" s="642" t="s">
        <v>6</v>
      </c>
      <c r="Y44" s="643"/>
      <c r="Z44" s="643"/>
      <c r="AA44" s="643"/>
      <c r="AB44" s="644"/>
      <c r="AC44" s="679" t="s">
        <v>110</v>
      </c>
      <c r="AD44" s="680"/>
      <c r="AE44" s="681">
        <f>AE27+AE43</f>
        <v>0</v>
      </c>
      <c r="AF44" s="682"/>
      <c r="AG44" s="682"/>
      <c r="AH44" s="682"/>
      <c r="AI44" s="110" t="s">
        <v>204</v>
      </c>
    </row>
    <row r="45" spans="1:35" ht="13.5" customHeight="1" thickTop="1">
      <c r="A45" s="711" t="s">
        <v>120</v>
      </c>
      <c r="B45" s="712"/>
      <c r="C45" s="394"/>
      <c r="D45" s="584" t="s">
        <v>83</v>
      </c>
      <c r="E45" s="584"/>
      <c r="F45" s="584"/>
      <c r="G45" s="584"/>
      <c r="H45" s="584"/>
      <c r="I45" s="584"/>
      <c r="J45" s="584"/>
      <c r="K45" s="585"/>
      <c r="L45" s="586"/>
      <c r="M45" s="588" t="s">
        <v>84</v>
      </c>
      <c r="N45" s="589"/>
      <c r="O45" s="590"/>
      <c r="P45" s="590"/>
      <c r="Q45" s="590"/>
      <c r="R45" s="591" t="s">
        <v>182</v>
      </c>
      <c r="S45" s="589"/>
      <c r="T45" s="590"/>
      <c r="U45" s="590"/>
      <c r="V45" s="590"/>
      <c r="W45" s="592" t="s">
        <v>203</v>
      </c>
      <c r="X45" s="593" t="str">
        <f>IF(S45=0,"",ROUND(N45/S45,2))</f>
        <v/>
      </c>
      <c r="Y45" s="594"/>
      <c r="Z45" s="594"/>
      <c r="AA45" s="655" t="s">
        <v>80</v>
      </c>
      <c r="AB45" s="591"/>
      <c r="AC45" s="501">
        <f>AO11</f>
        <v>2.62</v>
      </c>
      <c r="AD45" s="502" t="s">
        <v>420</v>
      </c>
      <c r="AE45" s="656" t="str">
        <f>IF(COUNT(S45)=0,"",ROUND(S45*AC45,0))</f>
        <v/>
      </c>
      <c r="AF45" s="657"/>
      <c r="AG45" s="657"/>
      <c r="AH45" s="657"/>
      <c r="AI45" s="591" t="s">
        <v>204</v>
      </c>
    </row>
    <row r="46" spans="1:35" ht="12.75" customHeight="1">
      <c r="A46" s="713"/>
      <c r="B46" s="714"/>
      <c r="C46" s="151"/>
      <c r="D46" s="559"/>
      <c r="E46" s="559"/>
      <c r="F46" s="559"/>
      <c r="G46" s="559"/>
      <c r="H46" s="559"/>
      <c r="I46" s="559"/>
      <c r="J46" s="559"/>
      <c r="K46" s="560"/>
      <c r="L46" s="587"/>
      <c r="M46" s="562"/>
      <c r="N46" s="563"/>
      <c r="O46" s="564"/>
      <c r="P46" s="564"/>
      <c r="Q46" s="564"/>
      <c r="R46" s="565"/>
      <c r="S46" s="563"/>
      <c r="T46" s="564"/>
      <c r="U46" s="564"/>
      <c r="V46" s="564"/>
      <c r="W46" s="565"/>
      <c r="X46" s="563"/>
      <c r="Y46" s="564"/>
      <c r="Z46" s="564"/>
      <c r="AA46" s="579"/>
      <c r="AB46" s="565"/>
      <c r="AC46" s="566" t="s">
        <v>532</v>
      </c>
      <c r="AD46" s="567"/>
      <c r="AE46" s="580"/>
      <c r="AF46" s="581"/>
      <c r="AG46" s="581"/>
      <c r="AH46" s="581"/>
      <c r="AI46" s="565"/>
    </row>
    <row r="47" spans="1:35" ht="13.5" customHeight="1">
      <c r="A47" s="715"/>
      <c r="B47" s="714"/>
      <c r="C47" s="388"/>
      <c r="D47" s="545" t="s">
        <v>85</v>
      </c>
      <c r="E47" s="545"/>
      <c r="F47" s="545"/>
      <c r="G47" s="545"/>
      <c r="H47" s="545"/>
      <c r="I47" s="545"/>
      <c r="J47" s="545"/>
      <c r="K47" s="546"/>
      <c r="L47" s="658"/>
      <c r="M47" s="551" t="s">
        <v>84</v>
      </c>
      <c r="N47" s="553"/>
      <c r="O47" s="554"/>
      <c r="P47" s="554"/>
      <c r="Q47" s="554"/>
      <c r="R47" s="557" t="s">
        <v>182</v>
      </c>
      <c r="S47" s="553"/>
      <c r="T47" s="554"/>
      <c r="U47" s="554"/>
      <c r="V47" s="554"/>
      <c r="W47" s="570" t="s">
        <v>3</v>
      </c>
      <c r="X47" s="571" t="str">
        <f>IF(S47=0,"",ROUND(N47/S47,2))</f>
        <v/>
      </c>
      <c r="Y47" s="572"/>
      <c r="Z47" s="572"/>
      <c r="AA47" s="664" t="s">
        <v>4</v>
      </c>
      <c r="AB47" s="665"/>
      <c r="AC47" s="495">
        <f>AO12</f>
        <v>1.96</v>
      </c>
      <c r="AD47" s="496" t="s">
        <v>420</v>
      </c>
      <c r="AE47" s="575" t="str">
        <f>IF(COUNT(S47)=0,"",ROUND(S47*AC47,0))</f>
        <v/>
      </c>
      <c r="AF47" s="576"/>
      <c r="AG47" s="576"/>
      <c r="AH47" s="576"/>
      <c r="AI47" s="557" t="s">
        <v>204</v>
      </c>
    </row>
    <row r="48" spans="1:35" ht="12.75" customHeight="1">
      <c r="A48" s="715"/>
      <c r="B48" s="714"/>
      <c r="C48" s="151"/>
      <c r="D48" s="559"/>
      <c r="E48" s="559"/>
      <c r="F48" s="559"/>
      <c r="G48" s="559"/>
      <c r="H48" s="559"/>
      <c r="I48" s="559"/>
      <c r="J48" s="559"/>
      <c r="K48" s="560"/>
      <c r="L48" s="587"/>
      <c r="M48" s="562"/>
      <c r="N48" s="563"/>
      <c r="O48" s="564"/>
      <c r="P48" s="564"/>
      <c r="Q48" s="564"/>
      <c r="R48" s="565"/>
      <c r="S48" s="563"/>
      <c r="T48" s="564"/>
      <c r="U48" s="564"/>
      <c r="V48" s="564"/>
      <c r="W48" s="565"/>
      <c r="X48" s="563"/>
      <c r="Y48" s="564"/>
      <c r="Z48" s="564"/>
      <c r="AA48" s="666"/>
      <c r="AB48" s="667"/>
      <c r="AC48" s="566" t="s">
        <v>533</v>
      </c>
      <c r="AD48" s="567"/>
      <c r="AE48" s="580"/>
      <c r="AF48" s="581"/>
      <c r="AG48" s="581"/>
      <c r="AH48" s="581"/>
      <c r="AI48" s="565"/>
    </row>
    <row r="49" spans="1:35" ht="13.5" customHeight="1">
      <c r="A49" s="715"/>
      <c r="B49" s="714"/>
      <c r="C49" s="388"/>
      <c r="D49" s="545" t="s">
        <v>385</v>
      </c>
      <c r="E49" s="545"/>
      <c r="F49" s="545"/>
      <c r="G49" s="545"/>
      <c r="H49" s="545"/>
      <c r="I49" s="545"/>
      <c r="J49" s="545"/>
      <c r="K49" s="546"/>
      <c r="L49" s="658"/>
      <c r="M49" s="551" t="s">
        <v>84</v>
      </c>
      <c r="N49" s="553"/>
      <c r="O49" s="554"/>
      <c r="P49" s="554"/>
      <c r="Q49" s="554"/>
      <c r="R49" s="557" t="s">
        <v>182</v>
      </c>
      <c r="S49" s="553"/>
      <c r="T49" s="554"/>
      <c r="U49" s="554"/>
      <c r="V49" s="554"/>
      <c r="W49" s="570" t="s">
        <v>420</v>
      </c>
      <c r="X49" s="571" t="str">
        <f>IF(S49=0,"",ROUND(N49/S49,2))</f>
        <v/>
      </c>
      <c r="Y49" s="572"/>
      <c r="Z49" s="572"/>
      <c r="AA49" s="664" t="s">
        <v>435</v>
      </c>
      <c r="AB49" s="665"/>
      <c r="AC49" s="445">
        <f>AO13</f>
        <v>0</v>
      </c>
      <c r="AD49" s="446" t="s">
        <v>420</v>
      </c>
      <c r="AE49" s="575" t="str">
        <f>IF(COUNT(S49)=0,"",ROUND(S49*AC49,0))</f>
        <v/>
      </c>
      <c r="AF49" s="576"/>
      <c r="AG49" s="576"/>
      <c r="AH49" s="576"/>
      <c r="AI49" s="557" t="s">
        <v>204</v>
      </c>
    </row>
    <row r="50" spans="1:35" ht="12.75" customHeight="1">
      <c r="A50" s="715"/>
      <c r="B50" s="714"/>
      <c r="C50" s="387"/>
      <c r="D50" s="559"/>
      <c r="E50" s="559"/>
      <c r="F50" s="559"/>
      <c r="G50" s="559"/>
      <c r="H50" s="559"/>
      <c r="I50" s="559"/>
      <c r="J50" s="559"/>
      <c r="K50" s="560"/>
      <c r="L50" s="587"/>
      <c r="M50" s="562"/>
      <c r="N50" s="563"/>
      <c r="O50" s="564"/>
      <c r="P50" s="564"/>
      <c r="Q50" s="564"/>
      <c r="R50" s="565"/>
      <c r="S50" s="563"/>
      <c r="T50" s="564"/>
      <c r="U50" s="564"/>
      <c r="V50" s="564"/>
      <c r="W50" s="565"/>
      <c r="X50" s="563"/>
      <c r="Y50" s="564"/>
      <c r="Z50" s="564"/>
      <c r="AA50" s="666"/>
      <c r="AB50" s="667"/>
      <c r="AC50" s="683" t="s">
        <v>491</v>
      </c>
      <c r="AD50" s="567"/>
      <c r="AE50" s="580"/>
      <c r="AF50" s="581"/>
      <c r="AG50" s="581"/>
      <c r="AH50" s="581"/>
      <c r="AI50" s="565"/>
    </row>
    <row r="51" spans="1:35" ht="13.5" customHeight="1">
      <c r="A51" s="715"/>
      <c r="B51" s="714"/>
      <c r="C51" s="388"/>
      <c r="D51" s="545" t="s">
        <v>86</v>
      </c>
      <c r="E51" s="545"/>
      <c r="F51" s="545"/>
      <c r="G51" s="545"/>
      <c r="H51" s="545"/>
      <c r="I51" s="545"/>
      <c r="J51" s="545"/>
      <c r="K51" s="546"/>
      <c r="L51" s="658"/>
      <c r="M51" s="551" t="s">
        <v>84</v>
      </c>
      <c r="N51" s="553"/>
      <c r="O51" s="554"/>
      <c r="P51" s="554"/>
      <c r="Q51" s="554"/>
      <c r="R51" s="557" t="s">
        <v>182</v>
      </c>
      <c r="S51" s="553"/>
      <c r="T51" s="554"/>
      <c r="U51" s="554"/>
      <c r="V51" s="554"/>
      <c r="W51" s="570" t="s">
        <v>224</v>
      </c>
      <c r="X51" s="571" t="str">
        <f>IF(S51=0,"",ROUND(N51/S51,2))</f>
        <v/>
      </c>
      <c r="Y51" s="572"/>
      <c r="Z51" s="572"/>
      <c r="AA51" s="664" t="s">
        <v>225</v>
      </c>
      <c r="AB51" s="665"/>
      <c r="AC51" s="500">
        <f>AO14</f>
        <v>0.438</v>
      </c>
      <c r="AD51" s="446" t="s">
        <v>420</v>
      </c>
      <c r="AE51" s="575" t="str">
        <f>IF(COUNT(S51)=0,"",ROUND(S51*AC51,0))</f>
        <v/>
      </c>
      <c r="AF51" s="576"/>
      <c r="AG51" s="576"/>
      <c r="AH51" s="576"/>
      <c r="AI51" s="557" t="s">
        <v>204</v>
      </c>
    </row>
    <row r="52" spans="1:35" ht="12.75" customHeight="1">
      <c r="A52" s="715"/>
      <c r="B52" s="714"/>
      <c r="C52" s="151"/>
      <c r="D52" s="559"/>
      <c r="E52" s="559"/>
      <c r="F52" s="559"/>
      <c r="G52" s="559"/>
      <c r="H52" s="559"/>
      <c r="I52" s="559"/>
      <c r="J52" s="559"/>
      <c r="K52" s="560"/>
      <c r="L52" s="587"/>
      <c r="M52" s="562"/>
      <c r="N52" s="563"/>
      <c r="O52" s="564"/>
      <c r="P52" s="564"/>
      <c r="Q52" s="564"/>
      <c r="R52" s="565"/>
      <c r="S52" s="563"/>
      <c r="T52" s="564"/>
      <c r="U52" s="564"/>
      <c r="V52" s="564"/>
      <c r="W52" s="565"/>
      <c r="X52" s="563"/>
      <c r="Y52" s="564"/>
      <c r="Z52" s="564"/>
      <c r="AA52" s="666"/>
      <c r="AB52" s="667"/>
      <c r="AC52" s="683" t="s">
        <v>534</v>
      </c>
      <c r="AD52" s="567"/>
      <c r="AE52" s="580"/>
      <c r="AF52" s="581"/>
      <c r="AG52" s="581"/>
      <c r="AH52" s="581"/>
      <c r="AI52" s="565"/>
    </row>
    <row r="53" spans="1:35" ht="13.5" customHeight="1">
      <c r="A53" s="715"/>
      <c r="B53" s="714"/>
      <c r="C53" s="388"/>
      <c r="D53" s="545" t="s">
        <v>549</v>
      </c>
      <c r="E53" s="545"/>
      <c r="F53" s="545"/>
      <c r="G53" s="545"/>
      <c r="H53" s="545"/>
      <c r="I53" s="545"/>
      <c r="J53" s="545"/>
      <c r="K53" s="546"/>
      <c r="L53" s="549"/>
      <c r="M53" s="551" t="s">
        <v>84</v>
      </c>
      <c r="N53" s="553"/>
      <c r="O53" s="554"/>
      <c r="P53" s="554"/>
      <c r="Q53" s="554"/>
      <c r="R53" s="557" t="s">
        <v>182</v>
      </c>
      <c r="S53" s="553"/>
      <c r="T53" s="554"/>
      <c r="U53" s="554"/>
      <c r="V53" s="554"/>
      <c r="W53" s="570" t="s">
        <v>203</v>
      </c>
      <c r="X53" s="571" t="str">
        <f>IF(S53=0,"",ROUND(N53/S53,2))</f>
        <v/>
      </c>
      <c r="Y53" s="572"/>
      <c r="Z53" s="572"/>
      <c r="AA53" s="573" t="s">
        <v>80</v>
      </c>
      <c r="AB53" s="557"/>
      <c r="AC53" s="495">
        <f>AO11</f>
        <v>2.62</v>
      </c>
      <c r="AD53" s="496" t="s">
        <v>420</v>
      </c>
      <c r="AE53" s="575" t="str">
        <f>IF(COUNT(S53)=0,"",ROUND(S53*AC53,0))</f>
        <v/>
      </c>
      <c r="AF53" s="576"/>
      <c r="AG53" s="576"/>
      <c r="AH53" s="576"/>
      <c r="AI53" s="557" t="s">
        <v>204</v>
      </c>
    </row>
    <row r="54" spans="1:35" ht="12.75" customHeight="1">
      <c r="A54" s="715"/>
      <c r="B54" s="714"/>
      <c r="C54" s="151"/>
      <c r="D54" s="559"/>
      <c r="E54" s="559"/>
      <c r="F54" s="559"/>
      <c r="G54" s="559"/>
      <c r="H54" s="559"/>
      <c r="I54" s="559"/>
      <c r="J54" s="559"/>
      <c r="K54" s="560"/>
      <c r="L54" s="561"/>
      <c r="M54" s="562"/>
      <c r="N54" s="563"/>
      <c r="O54" s="564"/>
      <c r="P54" s="564"/>
      <c r="Q54" s="564"/>
      <c r="R54" s="565"/>
      <c r="S54" s="563"/>
      <c r="T54" s="564"/>
      <c r="U54" s="564"/>
      <c r="V54" s="564"/>
      <c r="W54" s="565"/>
      <c r="X54" s="563"/>
      <c r="Y54" s="564"/>
      <c r="Z54" s="564"/>
      <c r="AA54" s="579"/>
      <c r="AB54" s="565"/>
      <c r="AC54" s="566" t="s">
        <v>532</v>
      </c>
      <c r="AD54" s="567"/>
      <c r="AE54" s="580"/>
      <c r="AF54" s="581"/>
      <c r="AG54" s="581"/>
      <c r="AH54" s="581"/>
      <c r="AI54" s="565"/>
    </row>
    <row r="55" spans="1:35" ht="13.5" customHeight="1">
      <c r="A55" s="715"/>
      <c r="B55" s="714"/>
      <c r="C55" s="388"/>
      <c r="D55" s="545" t="s">
        <v>550</v>
      </c>
      <c r="E55" s="545"/>
      <c r="F55" s="545"/>
      <c r="G55" s="545"/>
      <c r="H55" s="545"/>
      <c r="I55" s="545"/>
      <c r="J55" s="545"/>
      <c r="K55" s="546"/>
      <c r="L55" s="549"/>
      <c r="M55" s="551" t="s">
        <v>84</v>
      </c>
      <c r="N55" s="553"/>
      <c r="O55" s="554"/>
      <c r="P55" s="554"/>
      <c r="Q55" s="554"/>
      <c r="R55" s="557" t="s">
        <v>182</v>
      </c>
      <c r="S55" s="553"/>
      <c r="T55" s="554"/>
      <c r="U55" s="554"/>
      <c r="V55" s="554"/>
      <c r="W55" s="570" t="s">
        <v>203</v>
      </c>
      <c r="X55" s="571" t="str">
        <f>IF(S55=0,"",ROUND(N55/S55,2))</f>
        <v/>
      </c>
      <c r="Y55" s="572"/>
      <c r="Z55" s="572"/>
      <c r="AA55" s="573" t="s">
        <v>80</v>
      </c>
      <c r="AB55" s="557"/>
      <c r="AC55" s="495">
        <f>AO15</f>
        <v>2.29</v>
      </c>
      <c r="AD55" s="496" t="s">
        <v>420</v>
      </c>
      <c r="AE55" s="575" t="str">
        <f>IF(COUNT(S55)=0,"",ROUND(S55*AC55,0))</f>
        <v/>
      </c>
      <c r="AF55" s="576"/>
      <c r="AG55" s="576"/>
      <c r="AH55" s="576"/>
      <c r="AI55" s="557" t="s">
        <v>204</v>
      </c>
    </row>
    <row r="56" spans="1:35" ht="12.75" customHeight="1">
      <c r="A56" s="715"/>
      <c r="B56" s="714"/>
      <c r="C56" s="151"/>
      <c r="D56" s="559"/>
      <c r="E56" s="559"/>
      <c r="F56" s="559"/>
      <c r="G56" s="559"/>
      <c r="H56" s="559"/>
      <c r="I56" s="559"/>
      <c r="J56" s="559"/>
      <c r="K56" s="560"/>
      <c r="L56" s="561"/>
      <c r="M56" s="562"/>
      <c r="N56" s="563"/>
      <c r="O56" s="564"/>
      <c r="P56" s="564"/>
      <c r="Q56" s="564"/>
      <c r="R56" s="565"/>
      <c r="S56" s="563"/>
      <c r="T56" s="564"/>
      <c r="U56" s="564"/>
      <c r="V56" s="564"/>
      <c r="W56" s="565"/>
      <c r="X56" s="563"/>
      <c r="Y56" s="564"/>
      <c r="Z56" s="564"/>
      <c r="AA56" s="579"/>
      <c r="AB56" s="565"/>
      <c r="AC56" s="566" t="s">
        <v>532</v>
      </c>
      <c r="AD56" s="567"/>
      <c r="AE56" s="580"/>
      <c r="AF56" s="581"/>
      <c r="AG56" s="581"/>
      <c r="AH56" s="581"/>
      <c r="AI56" s="565"/>
    </row>
    <row r="57" spans="1:35" ht="13.5" customHeight="1">
      <c r="A57" s="715"/>
      <c r="B57" s="714"/>
      <c r="C57" s="388"/>
      <c r="D57" s="545" t="s">
        <v>88</v>
      </c>
      <c r="E57" s="545"/>
      <c r="F57" s="545"/>
      <c r="G57" s="545"/>
      <c r="H57" s="545"/>
      <c r="I57" s="545"/>
      <c r="J57" s="545"/>
      <c r="K57" s="546"/>
      <c r="L57" s="549"/>
      <c r="M57" s="551" t="s">
        <v>84</v>
      </c>
      <c r="N57" s="553"/>
      <c r="O57" s="554"/>
      <c r="P57" s="554"/>
      <c r="Q57" s="554"/>
      <c r="R57" s="557" t="s">
        <v>182</v>
      </c>
      <c r="S57" s="553"/>
      <c r="T57" s="554"/>
      <c r="U57" s="554"/>
      <c r="V57" s="554"/>
      <c r="W57" s="570" t="s">
        <v>203</v>
      </c>
      <c r="X57" s="571" t="str">
        <f>IF(S57=0,"",ROUND(N57/S57,2))</f>
        <v/>
      </c>
      <c r="Y57" s="572"/>
      <c r="Z57" s="572"/>
      <c r="AA57" s="573" t="s">
        <v>80</v>
      </c>
      <c r="AB57" s="557"/>
      <c r="AC57" s="495">
        <f>AO15</f>
        <v>2.29</v>
      </c>
      <c r="AD57" s="496" t="s">
        <v>420</v>
      </c>
      <c r="AE57" s="575" t="str">
        <f>IF(COUNT(S57)=0,"",ROUND(S57*AC57,0))</f>
        <v/>
      </c>
      <c r="AF57" s="576"/>
      <c r="AG57" s="576"/>
      <c r="AH57" s="576"/>
      <c r="AI57" s="557" t="s">
        <v>204</v>
      </c>
    </row>
    <row r="58" spans="1:35" ht="12.75" customHeight="1">
      <c r="A58" s="715"/>
      <c r="B58" s="714"/>
      <c r="C58" s="151"/>
      <c r="D58" s="559"/>
      <c r="E58" s="559"/>
      <c r="F58" s="559"/>
      <c r="G58" s="559"/>
      <c r="H58" s="559"/>
      <c r="I58" s="559"/>
      <c r="J58" s="559"/>
      <c r="K58" s="560"/>
      <c r="L58" s="561"/>
      <c r="M58" s="562"/>
      <c r="N58" s="563"/>
      <c r="O58" s="564"/>
      <c r="P58" s="564"/>
      <c r="Q58" s="564"/>
      <c r="R58" s="565"/>
      <c r="S58" s="563"/>
      <c r="T58" s="564"/>
      <c r="U58" s="564"/>
      <c r="V58" s="564"/>
      <c r="W58" s="565"/>
      <c r="X58" s="563"/>
      <c r="Y58" s="564"/>
      <c r="Z58" s="564"/>
      <c r="AA58" s="579"/>
      <c r="AB58" s="565"/>
      <c r="AC58" s="566" t="s">
        <v>532</v>
      </c>
      <c r="AD58" s="567"/>
      <c r="AE58" s="580"/>
      <c r="AF58" s="581"/>
      <c r="AG58" s="581"/>
      <c r="AH58" s="581"/>
      <c r="AI58" s="565"/>
    </row>
    <row r="59" spans="1:35" ht="13.5" customHeight="1">
      <c r="A59" s="715"/>
      <c r="B59" s="714"/>
      <c r="C59" s="388"/>
      <c r="D59" s="545" t="s">
        <v>89</v>
      </c>
      <c r="E59" s="545"/>
      <c r="F59" s="545"/>
      <c r="G59" s="545"/>
      <c r="H59" s="545"/>
      <c r="I59" s="545"/>
      <c r="J59" s="545"/>
      <c r="K59" s="546"/>
      <c r="L59" s="549"/>
      <c r="M59" s="551" t="s">
        <v>84</v>
      </c>
      <c r="N59" s="553"/>
      <c r="O59" s="554"/>
      <c r="P59" s="554"/>
      <c r="Q59" s="554"/>
      <c r="R59" s="557" t="s">
        <v>182</v>
      </c>
      <c r="S59" s="553"/>
      <c r="T59" s="554"/>
      <c r="U59" s="554"/>
      <c r="V59" s="554"/>
      <c r="W59" s="570" t="s">
        <v>203</v>
      </c>
      <c r="X59" s="571" t="str">
        <f>IF(S59=0,"",ROUND(N59/S59,2))</f>
        <v/>
      </c>
      <c r="Y59" s="572"/>
      <c r="Z59" s="572"/>
      <c r="AA59" s="573" t="s">
        <v>80</v>
      </c>
      <c r="AB59" s="557"/>
      <c r="AC59" s="495">
        <f>AO16</f>
        <v>1.58</v>
      </c>
      <c r="AD59" s="496" t="s">
        <v>420</v>
      </c>
      <c r="AE59" s="575" t="str">
        <f>IF(COUNT(S59)=0,"",ROUND(S59*AC59,0))</f>
        <v/>
      </c>
      <c r="AF59" s="576"/>
      <c r="AG59" s="576"/>
      <c r="AH59" s="576"/>
      <c r="AI59" s="557" t="s">
        <v>204</v>
      </c>
    </row>
    <row r="60" spans="1:35" ht="12.75" customHeight="1">
      <c r="A60" s="715"/>
      <c r="B60" s="714"/>
      <c r="C60" s="393"/>
      <c r="D60" s="547"/>
      <c r="E60" s="547"/>
      <c r="F60" s="547"/>
      <c r="G60" s="547"/>
      <c r="H60" s="547"/>
      <c r="I60" s="547"/>
      <c r="J60" s="547"/>
      <c r="K60" s="548"/>
      <c r="L60" s="550"/>
      <c r="M60" s="552"/>
      <c r="N60" s="555"/>
      <c r="O60" s="556"/>
      <c r="P60" s="556"/>
      <c r="Q60" s="556"/>
      <c r="R60" s="558"/>
      <c r="S60" s="555"/>
      <c r="T60" s="556"/>
      <c r="U60" s="556"/>
      <c r="V60" s="556"/>
      <c r="W60" s="558"/>
      <c r="X60" s="555"/>
      <c r="Y60" s="556"/>
      <c r="Z60" s="556"/>
      <c r="AA60" s="574"/>
      <c r="AB60" s="558"/>
      <c r="AC60" s="568" t="s">
        <v>532</v>
      </c>
      <c r="AD60" s="569"/>
      <c r="AE60" s="577"/>
      <c r="AF60" s="578"/>
      <c r="AG60" s="578"/>
      <c r="AH60" s="578"/>
      <c r="AI60" s="558"/>
    </row>
    <row r="61" spans="1:35" ht="25.5" customHeight="1" thickBot="1">
      <c r="A61" s="716"/>
      <c r="B61" s="717"/>
      <c r="C61" s="395"/>
      <c r="D61" s="704" t="s">
        <v>8</v>
      </c>
      <c r="E61" s="704"/>
      <c r="F61" s="704"/>
      <c r="G61" s="704"/>
      <c r="H61" s="704"/>
      <c r="I61" s="704"/>
      <c r="J61" s="704"/>
      <c r="K61" s="705"/>
      <c r="L61" s="398">
        <f>SUM(L45:L59)</f>
        <v>0</v>
      </c>
      <c r="M61" s="109" t="s">
        <v>84</v>
      </c>
      <c r="N61" s="642" t="s">
        <v>6</v>
      </c>
      <c r="O61" s="643"/>
      <c r="P61" s="643"/>
      <c r="Q61" s="643"/>
      <c r="R61" s="644"/>
      <c r="S61" s="642" t="s">
        <v>6</v>
      </c>
      <c r="T61" s="643"/>
      <c r="U61" s="643"/>
      <c r="V61" s="643"/>
      <c r="W61" s="644"/>
      <c r="X61" s="642" t="s">
        <v>6</v>
      </c>
      <c r="Y61" s="643"/>
      <c r="Z61" s="643"/>
      <c r="AA61" s="643"/>
      <c r="AB61" s="644"/>
      <c r="AC61" s="645" t="s">
        <v>6</v>
      </c>
      <c r="AD61" s="646"/>
      <c r="AE61" s="647">
        <f>SUM(AE45:AH59)</f>
        <v>0</v>
      </c>
      <c r="AF61" s="648"/>
      <c r="AG61" s="648"/>
      <c r="AH61" s="648"/>
      <c r="AI61" s="110" t="s">
        <v>204</v>
      </c>
    </row>
    <row r="62" spans="1:35" ht="24.75" customHeight="1" thickTop="1">
      <c r="A62" s="662" t="s">
        <v>9</v>
      </c>
      <c r="B62" s="703"/>
      <c r="C62" s="703"/>
      <c r="D62" s="703"/>
      <c r="E62" s="703"/>
      <c r="F62" s="703"/>
      <c r="G62" s="703"/>
      <c r="H62" s="703"/>
      <c r="I62" s="703"/>
      <c r="J62" s="703"/>
      <c r="K62" s="663"/>
      <c r="L62" s="399">
        <f>+L61+L44</f>
        <v>0</v>
      </c>
      <c r="M62" s="111" t="s">
        <v>84</v>
      </c>
      <c r="N62" s="659" t="s">
        <v>206</v>
      </c>
      <c r="O62" s="660"/>
      <c r="P62" s="660"/>
      <c r="Q62" s="660"/>
      <c r="R62" s="661"/>
      <c r="S62" s="659" t="s">
        <v>206</v>
      </c>
      <c r="T62" s="660"/>
      <c r="U62" s="660"/>
      <c r="V62" s="660"/>
      <c r="W62" s="661"/>
      <c r="X62" s="659" t="s">
        <v>206</v>
      </c>
      <c r="Y62" s="660"/>
      <c r="Z62" s="660"/>
      <c r="AA62" s="660"/>
      <c r="AB62" s="661"/>
      <c r="AC62" s="662" t="s">
        <v>206</v>
      </c>
      <c r="AD62" s="663"/>
      <c r="AE62" s="640">
        <f>AE44+AE61</f>
        <v>0</v>
      </c>
      <c r="AF62" s="641"/>
      <c r="AG62" s="641"/>
      <c r="AH62" s="641"/>
      <c r="AI62" s="104" t="s">
        <v>205</v>
      </c>
    </row>
    <row r="63" spans="1:35" ht="6.75" customHeight="1"/>
    <row r="64" spans="1:35">
      <c r="A64" s="385" t="s">
        <v>457</v>
      </c>
      <c r="B64" s="385" t="s">
        <v>478</v>
      </c>
      <c r="C64" s="113"/>
    </row>
    <row r="65" spans="1:3">
      <c r="A65" s="385" t="s">
        <v>461</v>
      </c>
      <c r="B65" s="385" t="s">
        <v>477</v>
      </c>
      <c r="C65" s="112"/>
    </row>
    <row r="66" spans="1:3">
      <c r="A66" s="385" t="s">
        <v>464</v>
      </c>
      <c r="B66" s="385" t="s">
        <v>476</v>
      </c>
      <c r="C66" s="113"/>
    </row>
  </sheetData>
  <protectedRanges>
    <protectedRange sqref="N18 S18" name="範囲2_1"/>
  </protectedRanges>
  <mergeCells count="338">
    <mergeCell ref="AA37:AB38"/>
    <mergeCell ref="AE37:AH38"/>
    <mergeCell ref="AA47:AB48"/>
    <mergeCell ref="AE47:AH48"/>
    <mergeCell ref="AI49:AI50"/>
    <mergeCell ref="AC50:AD50"/>
    <mergeCell ref="AI37:AI38"/>
    <mergeCell ref="AC38:AD38"/>
    <mergeCell ref="AA39:AB40"/>
    <mergeCell ref="AE39:AH40"/>
    <mergeCell ref="AI39:AI40"/>
    <mergeCell ref="AC40:AD40"/>
    <mergeCell ref="AI51:AI52"/>
    <mergeCell ref="AC52:AD52"/>
    <mergeCell ref="W51:W52"/>
    <mergeCell ref="M39:M40"/>
    <mergeCell ref="N39:Q40"/>
    <mergeCell ref="R39:R40"/>
    <mergeCell ref="S39:V40"/>
    <mergeCell ref="X49:Z50"/>
    <mergeCell ref="AA49:AB50"/>
    <mergeCell ref="W49:W50"/>
    <mergeCell ref="S47:V48"/>
    <mergeCell ref="W47:W48"/>
    <mergeCell ref="X47:Z48"/>
    <mergeCell ref="W41:W42"/>
    <mergeCell ref="X41:Z42"/>
    <mergeCell ref="AA41:AB42"/>
    <mergeCell ref="AE41:AH42"/>
    <mergeCell ref="W39:W40"/>
    <mergeCell ref="X39:Z40"/>
    <mergeCell ref="X51:Z52"/>
    <mergeCell ref="AA51:AB52"/>
    <mergeCell ref="AE51:AH52"/>
    <mergeCell ref="AE49:AH50"/>
    <mergeCell ref="D10:K10"/>
    <mergeCell ref="A62:K62"/>
    <mergeCell ref="D61:K61"/>
    <mergeCell ref="B44:K44"/>
    <mergeCell ref="D19:K19"/>
    <mergeCell ref="D21:K21"/>
    <mergeCell ref="D12:K12"/>
    <mergeCell ref="D14:K14"/>
    <mergeCell ref="A9:A44"/>
    <mergeCell ref="D39:K40"/>
    <mergeCell ref="D9:AI9"/>
    <mergeCell ref="A45:B61"/>
    <mergeCell ref="D51:K52"/>
    <mergeCell ref="C43:K43"/>
    <mergeCell ref="D18:AI18"/>
    <mergeCell ref="AA35:AB36"/>
    <mergeCell ref="AE35:AH36"/>
    <mergeCell ref="AI35:AI36"/>
    <mergeCell ref="AC36:AD36"/>
    <mergeCell ref="R37:R38"/>
    <mergeCell ref="S37:V38"/>
    <mergeCell ref="B29:B43"/>
    <mergeCell ref="W35:W36"/>
    <mergeCell ref="L51:L52"/>
    <mergeCell ref="D37:K38"/>
    <mergeCell ref="L37:L38"/>
    <mergeCell ref="M37:M38"/>
    <mergeCell ref="N37:Q38"/>
    <mergeCell ref="W37:W38"/>
    <mergeCell ref="X37:Z38"/>
    <mergeCell ref="L39:L40"/>
    <mergeCell ref="N8:R8"/>
    <mergeCell ref="S8:W8"/>
    <mergeCell ref="X8:AB8"/>
    <mergeCell ref="AA19:AB20"/>
    <mergeCell ref="W27:W28"/>
    <mergeCell ref="W10:W11"/>
    <mergeCell ref="N33:Q34"/>
    <mergeCell ref="R33:R34"/>
    <mergeCell ref="S33:V34"/>
    <mergeCell ref="W33:W34"/>
    <mergeCell ref="W19:W20"/>
    <mergeCell ref="X19:Z20"/>
    <mergeCell ref="M23:M24"/>
    <mergeCell ref="N23:Q24"/>
    <mergeCell ref="R23:R24"/>
    <mergeCell ref="S23:V24"/>
    <mergeCell ref="D23:K23"/>
    <mergeCell ref="AC8:AD8"/>
    <mergeCell ref="AE8:AI8"/>
    <mergeCell ref="A6:Q6"/>
    <mergeCell ref="W6:X6"/>
    <mergeCell ref="Z6:AA6"/>
    <mergeCell ref="A8:K8"/>
    <mergeCell ref="L8:M8"/>
    <mergeCell ref="R6:U6"/>
    <mergeCell ref="AB6:AE6"/>
    <mergeCell ref="AG6:AH6"/>
    <mergeCell ref="AI33:AI34"/>
    <mergeCell ref="D35:K36"/>
    <mergeCell ref="L35:L36"/>
    <mergeCell ref="M35:M36"/>
    <mergeCell ref="N35:Q36"/>
    <mergeCell ref="R35:R36"/>
    <mergeCell ref="S35:V36"/>
    <mergeCell ref="AE19:AH20"/>
    <mergeCell ref="AA21:AB22"/>
    <mergeCell ref="X33:Z34"/>
    <mergeCell ref="AA33:AB34"/>
    <mergeCell ref="AE33:AH34"/>
    <mergeCell ref="AC34:AD34"/>
    <mergeCell ref="AE31:AH32"/>
    <mergeCell ref="X27:Z28"/>
    <mergeCell ref="AA27:AB28"/>
    <mergeCell ref="AE27:AH28"/>
    <mergeCell ref="AC32:AD32"/>
    <mergeCell ref="D33:K34"/>
    <mergeCell ref="L33:L34"/>
    <mergeCell ref="M33:M34"/>
    <mergeCell ref="X35:Z36"/>
    <mergeCell ref="R31:R32"/>
    <mergeCell ref="S31:V32"/>
    <mergeCell ref="W31:W32"/>
    <mergeCell ref="X31:Z32"/>
    <mergeCell ref="AA31:AB32"/>
    <mergeCell ref="AA29:AB30"/>
    <mergeCell ref="AE29:AH30"/>
    <mergeCell ref="AC30:AD30"/>
    <mergeCell ref="AI31:AI32"/>
    <mergeCell ref="D49:K50"/>
    <mergeCell ref="L49:L50"/>
    <mergeCell ref="M49:M50"/>
    <mergeCell ref="N49:Q50"/>
    <mergeCell ref="R49:R50"/>
    <mergeCell ref="S49:V50"/>
    <mergeCell ref="AI47:AI48"/>
    <mergeCell ref="AC48:AD48"/>
    <mergeCell ref="N43:R43"/>
    <mergeCell ref="S43:W43"/>
    <mergeCell ref="X43:AB43"/>
    <mergeCell ref="AC43:AD43"/>
    <mergeCell ref="AE43:AH43"/>
    <mergeCell ref="X44:AB44"/>
    <mergeCell ref="AC44:AD44"/>
    <mergeCell ref="AE44:AH44"/>
    <mergeCell ref="D47:K48"/>
    <mergeCell ref="L47:L48"/>
    <mergeCell ref="M47:M48"/>
    <mergeCell ref="N47:Q48"/>
    <mergeCell ref="R47:R48"/>
    <mergeCell ref="S44:W44"/>
    <mergeCell ref="N62:R62"/>
    <mergeCell ref="S62:W62"/>
    <mergeCell ref="X62:AB62"/>
    <mergeCell ref="AC62:AD62"/>
    <mergeCell ref="W59:W60"/>
    <mergeCell ref="X59:Z60"/>
    <mergeCell ref="M51:M52"/>
    <mergeCell ref="N51:Q52"/>
    <mergeCell ref="R51:R52"/>
    <mergeCell ref="S51:V52"/>
    <mergeCell ref="AE62:AH62"/>
    <mergeCell ref="N61:R61"/>
    <mergeCell ref="S61:W61"/>
    <mergeCell ref="X61:AB61"/>
    <mergeCell ref="AC61:AD61"/>
    <mergeCell ref="AE61:AH61"/>
    <mergeCell ref="AE1:AI2"/>
    <mergeCell ref="AA45:AB46"/>
    <mergeCell ref="D31:K32"/>
    <mergeCell ref="L31:L32"/>
    <mergeCell ref="M31:M32"/>
    <mergeCell ref="N31:Q32"/>
    <mergeCell ref="AE45:AH46"/>
    <mergeCell ref="AI45:AI46"/>
    <mergeCell ref="AC46:AD46"/>
    <mergeCell ref="N44:R44"/>
    <mergeCell ref="X10:Z11"/>
    <mergeCell ref="AA10:AB11"/>
    <mergeCell ref="AE10:AH11"/>
    <mergeCell ref="AI10:AI11"/>
    <mergeCell ref="AC11:AD11"/>
    <mergeCell ref="W12:W13"/>
    <mergeCell ref="X12:Z13"/>
    <mergeCell ref="AA12:AB13"/>
    <mergeCell ref="AI19:AI20"/>
    <mergeCell ref="D20:K20"/>
    <mergeCell ref="AE12:AH13"/>
    <mergeCell ref="AI12:AI13"/>
    <mergeCell ref="AC13:AD13"/>
    <mergeCell ref="W14:W15"/>
    <mergeCell ref="X14:Z15"/>
    <mergeCell ref="AA14:AB15"/>
    <mergeCell ref="B9:B28"/>
    <mergeCell ref="L10:L11"/>
    <mergeCell ref="M10:M11"/>
    <mergeCell ref="N10:Q11"/>
    <mergeCell ref="R10:R11"/>
    <mergeCell ref="S10:V11"/>
    <mergeCell ref="L12:L13"/>
    <mergeCell ref="M12:M13"/>
    <mergeCell ref="N12:Q13"/>
    <mergeCell ref="R12:R13"/>
    <mergeCell ref="D11:K11"/>
    <mergeCell ref="S12:V13"/>
    <mergeCell ref="D13:K13"/>
    <mergeCell ref="L14:L15"/>
    <mergeCell ref="M14:M15"/>
    <mergeCell ref="N14:Q15"/>
    <mergeCell ref="AI14:AI15"/>
    <mergeCell ref="D15:K15"/>
    <mergeCell ref="AC15:AD15"/>
    <mergeCell ref="C16:K17"/>
    <mergeCell ref="L16:L17"/>
    <mergeCell ref="M16:M17"/>
    <mergeCell ref="N16:Q17"/>
    <mergeCell ref="R16:R17"/>
    <mergeCell ref="S16:V17"/>
    <mergeCell ref="W16:W17"/>
    <mergeCell ref="AE16:AH17"/>
    <mergeCell ref="AI16:AI17"/>
    <mergeCell ref="AC17:AD17"/>
    <mergeCell ref="AE14:AH15"/>
    <mergeCell ref="X16:Z17"/>
    <mergeCell ref="AA16:AB17"/>
    <mergeCell ref="R14:R15"/>
    <mergeCell ref="S14:V15"/>
    <mergeCell ref="AC20:AD20"/>
    <mergeCell ref="L21:L22"/>
    <mergeCell ref="M21:M22"/>
    <mergeCell ref="N21:Q22"/>
    <mergeCell ref="R21:R22"/>
    <mergeCell ref="S21:V22"/>
    <mergeCell ref="W21:W22"/>
    <mergeCell ref="X21:Z22"/>
    <mergeCell ref="AE21:AH22"/>
    <mergeCell ref="L19:L20"/>
    <mergeCell ref="M19:M20"/>
    <mergeCell ref="N19:Q20"/>
    <mergeCell ref="R19:R20"/>
    <mergeCell ref="S19:V20"/>
    <mergeCell ref="AI21:AI22"/>
    <mergeCell ref="D22:K22"/>
    <mergeCell ref="AC22:AD22"/>
    <mergeCell ref="W23:W24"/>
    <mergeCell ref="X23:Z24"/>
    <mergeCell ref="AA23:AB24"/>
    <mergeCell ref="AE23:AH24"/>
    <mergeCell ref="AI23:AI24"/>
    <mergeCell ref="D24:K24"/>
    <mergeCell ref="AC24:AD24"/>
    <mergeCell ref="L23:L24"/>
    <mergeCell ref="AE25:AH26"/>
    <mergeCell ref="AI25:AI26"/>
    <mergeCell ref="AC26:AD26"/>
    <mergeCell ref="C27:K28"/>
    <mergeCell ref="L27:L28"/>
    <mergeCell ref="M27:M28"/>
    <mergeCell ref="N27:Q28"/>
    <mergeCell ref="R27:R28"/>
    <mergeCell ref="S27:V28"/>
    <mergeCell ref="AI27:AI28"/>
    <mergeCell ref="AC28:AD28"/>
    <mergeCell ref="C25:K26"/>
    <mergeCell ref="L25:L26"/>
    <mergeCell ref="M25:M26"/>
    <mergeCell ref="N25:Q26"/>
    <mergeCell ref="R25:R26"/>
    <mergeCell ref="S25:V26"/>
    <mergeCell ref="W25:W26"/>
    <mergeCell ref="X25:Z26"/>
    <mergeCell ref="AA25:AB26"/>
    <mergeCell ref="D29:K30"/>
    <mergeCell ref="L29:L30"/>
    <mergeCell ref="M29:M30"/>
    <mergeCell ref="N29:Q30"/>
    <mergeCell ref="R29:R30"/>
    <mergeCell ref="S29:V30"/>
    <mergeCell ref="W29:W30"/>
    <mergeCell ref="X29:Z30"/>
    <mergeCell ref="AI29:AI30"/>
    <mergeCell ref="D41:K42"/>
    <mergeCell ref="L41:L42"/>
    <mergeCell ref="M41:M42"/>
    <mergeCell ref="N41:Q42"/>
    <mergeCell ref="R41:R42"/>
    <mergeCell ref="S41:V42"/>
    <mergeCell ref="AI41:AI42"/>
    <mergeCell ref="AC42:AD42"/>
    <mergeCell ref="D45:K46"/>
    <mergeCell ref="L45:L46"/>
    <mergeCell ref="M45:M46"/>
    <mergeCell ref="N45:Q46"/>
    <mergeCell ref="R45:R46"/>
    <mergeCell ref="S45:V46"/>
    <mergeCell ref="W45:W46"/>
    <mergeCell ref="X45:Z46"/>
    <mergeCell ref="D53:K54"/>
    <mergeCell ref="L53:L54"/>
    <mergeCell ref="M53:M54"/>
    <mergeCell ref="N53:Q54"/>
    <mergeCell ref="R53:R54"/>
    <mergeCell ref="S53:V54"/>
    <mergeCell ref="D55:K56"/>
    <mergeCell ref="L55:L56"/>
    <mergeCell ref="M55:M56"/>
    <mergeCell ref="N55:Q56"/>
    <mergeCell ref="R55:R56"/>
    <mergeCell ref="S55:V56"/>
    <mergeCell ref="AI55:AI56"/>
    <mergeCell ref="AC56:AD56"/>
    <mergeCell ref="AI59:AI60"/>
    <mergeCell ref="AC60:AD60"/>
    <mergeCell ref="W53:W54"/>
    <mergeCell ref="X53:Z54"/>
    <mergeCell ref="AI57:AI58"/>
    <mergeCell ref="AA59:AB60"/>
    <mergeCell ref="AE59:AH60"/>
    <mergeCell ref="AA57:AB58"/>
    <mergeCell ref="AE57:AH58"/>
    <mergeCell ref="W55:W56"/>
    <mergeCell ref="X55:Z56"/>
    <mergeCell ref="AA53:AB54"/>
    <mergeCell ref="AE53:AH54"/>
    <mergeCell ref="AA55:AB56"/>
    <mergeCell ref="AE55:AH56"/>
    <mergeCell ref="W57:W58"/>
    <mergeCell ref="X57:Z58"/>
    <mergeCell ref="AC58:AD58"/>
    <mergeCell ref="AI53:AI54"/>
    <mergeCell ref="AC54:AD54"/>
    <mergeCell ref="D59:K60"/>
    <mergeCell ref="L59:L60"/>
    <mergeCell ref="M59:M60"/>
    <mergeCell ref="N59:Q60"/>
    <mergeCell ref="R59:R60"/>
    <mergeCell ref="S59:V60"/>
    <mergeCell ref="D57:K58"/>
    <mergeCell ref="L57:L58"/>
    <mergeCell ref="M57:M58"/>
    <mergeCell ref="N57:Q58"/>
    <mergeCell ref="R57:R58"/>
    <mergeCell ref="S57:V58"/>
  </mergeCells>
  <phoneticPr fontId="2"/>
  <pageMargins left="0.6692913385826772" right="0.19685039370078741" top="0.39370078740157483" bottom="0.51181102362204722" header="0.31496062992125984" footer="0.27559055118110237"/>
  <pageSetup paperSize="9" scale="88" orientation="portrait" r:id="rId1"/>
  <headerFooter scaleWithDoc="0" alignWithMargins="0">
    <oddFooter>&amp;L&amp;9 2026.03.31新B&amp;C-4-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38E9-A017-4776-BE96-4C48E1D43A8B}">
  <dimension ref="A1:AH42"/>
  <sheetViews>
    <sheetView zoomScaleNormal="100" workbookViewId="0">
      <selection activeCell="Q7" sqref="Q7:T7"/>
    </sheetView>
  </sheetViews>
  <sheetFormatPr defaultColWidth="3.125" defaultRowHeight="13.5"/>
  <cols>
    <col min="1" max="3" width="3.125" style="98" customWidth="1"/>
    <col min="4" max="4" width="0.625" style="98" customWidth="1"/>
    <col min="5" max="7" width="3.125" style="96" customWidth="1"/>
    <col min="8" max="8" width="3.125" style="39" customWidth="1"/>
    <col min="9" max="11" width="3.125" style="96" customWidth="1"/>
    <col min="12" max="13" width="3.125" style="98" customWidth="1"/>
    <col min="14" max="19" width="2.625" style="98" customWidth="1"/>
    <col min="20" max="20" width="2.75" style="98" customWidth="1"/>
    <col min="21" max="21" width="2.625" style="98" customWidth="1"/>
    <col min="22" max="22" width="4" style="98" customWidth="1"/>
    <col min="23" max="24" width="2.625" style="98" customWidth="1"/>
    <col min="25" max="26" width="3.125" style="98" customWidth="1"/>
    <col min="27" max="29" width="2.625" style="98" customWidth="1"/>
    <col min="30" max="30" width="4.625" style="98" customWidth="1"/>
    <col min="31" max="31" width="2.625" style="98" customWidth="1"/>
    <col min="32" max="32" width="3" style="98" customWidth="1"/>
    <col min="33" max="16384" width="3.125" style="98"/>
  </cols>
  <sheetData>
    <row r="1" spans="1:32" ht="17.25">
      <c r="A1" s="36" t="s">
        <v>10</v>
      </c>
      <c r="C1" s="36"/>
      <c r="D1" s="96"/>
      <c r="AA1" s="761">
        <f>表1!AE1</f>
        <v>0</v>
      </c>
      <c r="AB1" s="762"/>
      <c r="AC1" s="762"/>
      <c r="AD1" s="762"/>
      <c r="AE1" s="762"/>
      <c r="AF1" s="763"/>
    </row>
    <row r="2" spans="1:32" ht="17.25">
      <c r="A2" s="36"/>
      <c r="C2" s="36"/>
      <c r="D2" s="96"/>
      <c r="AA2" s="764"/>
      <c r="AB2" s="765"/>
      <c r="AC2" s="765"/>
      <c r="AD2" s="765"/>
      <c r="AE2" s="765"/>
      <c r="AF2" s="766"/>
    </row>
    <row r="3" spans="1:32" ht="9" customHeight="1">
      <c r="A3" s="36"/>
      <c r="C3" s="36"/>
      <c r="D3" s="96"/>
      <c r="AA3" s="97"/>
    </row>
    <row r="4" spans="1:32" ht="18" customHeight="1">
      <c r="B4" s="452" t="s">
        <v>233</v>
      </c>
      <c r="C4" s="452" t="s">
        <v>520</v>
      </c>
    </row>
    <row r="5" spans="1:32" ht="15.95" customHeight="1">
      <c r="B5" s="40"/>
      <c r="C5" s="100" t="s">
        <v>535</v>
      </c>
    </row>
    <row r="6" spans="1:32" ht="15.95" customHeight="1">
      <c r="B6" s="96"/>
      <c r="C6" s="96"/>
    </row>
    <row r="7" spans="1:32" ht="15.95" customHeight="1">
      <c r="A7" s="777" t="s">
        <v>536</v>
      </c>
      <c r="B7" s="776"/>
      <c r="C7" s="776"/>
      <c r="D7" s="776"/>
      <c r="E7" s="776"/>
      <c r="F7" s="776"/>
      <c r="G7" s="776"/>
      <c r="H7" s="776"/>
      <c r="I7" s="776"/>
      <c r="J7" s="776"/>
      <c r="K7" s="776"/>
      <c r="L7" s="776"/>
      <c r="M7" s="776"/>
      <c r="N7" s="776"/>
      <c r="O7" s="776"/>
      <c r="P7" s="776"/>
      <c r="Q7" s="698"/>
      <c r="R7" s="698"/>
      <c r="S7" s="698"/>
      <c r="T7" s="698"/>
      <c r="U7" s="98" t="s">
        <v>200</v>
      </c>
      <c r="V7" s="506"/>
      <c r="W7" s="98" t="s">
        <v>201</v>
      </c>
      <c r="X7" s="99" t="s">
        <v>231</v>
      </c>
      <c r="Y7" s="698"/>
      <c r="Z7" s="698"/>
      <c r="AA7" s="698"/>
      <c r="AB7" s="698"/>
      <c r="AC7" s="98" t="s">
        <v>200</v>
      </c>
      <c r="AD7" s="506"/>
      <c r="AE7" s="776" t="s">
        <v>202</v>
      </c>
      <c r="AF7" s="776"/>
    </row>
    <row r="8" spans="1:32" ht="6" customHeight="1">
      <c r="D8" s="96"/>
    </row>
    <row r="9" spans="1:32" ht="40.5" customHeight="1">
      <c r="B9" s="608" t="s">
        <v>81</v>
      </c>
      <c r="C9" s="609"/>
      <c r="D9" s="609"/>
      <c r="E9" s="609"/>
      <c r="F9" s="609"/>
      <c r="G9" s="609"/>
      <c r="H9" s="609"/>
      <c r="I9" s="609"/>
      <c r="J9" s="609"/>
      <c r="K9" s="609"/>
      <c r="L9" s="609"/>
      <c r="M9" s="610"/>
      <c r="N9" s="767" t="s">
        <v>198</v>
      </c>
      <c r="O9" s="768"/>
      <c r="P9" s="768"/>
      <c r="Q9" s="768"/>
      <c r="R9" s="768"/>
      <c r="S9" s="768"/>
      <c r="T9" s="769"/>
      <c r="U9" s="770" t="s">
        <v>11</v>
      </c>
      <c r="V9" s="771"/>
      <c r="W9" s="771"/>
      <c r="X9" s="771"/>
      <c r="Y9" s="771"/>
      <c r="Z9" s="772"/>
      <c r="AA9" s="767" t="s">
        <v>193</v>
      </c>
      <c r="AB9" s="768"/>
      <c r="AC9" s="768"/>
      <c r="AD9" s="768"/>
      <c r="AE9" s="768"/>
      <c r="AF9" s="769"/>
    </row>
    <row r="10" spans="1:32" ht="18.75" customHeight="1" thickBot="1">
      <c r="B10" s="706"/>
      <c r="C10" s="704"/>
      <c r="D10" s="704"/>
      <c r="E10" s="704"/>
      <c r="F10" s="704"/>
      <c r="G10" s="704"/>
      <c r="H10" s="704"/>
      <c r="I10" s="704"/>
      <c r="J10" s="704"/>
      <c r="K10" s="704"/>
      <c r="L10" s="704"/>
      <c r="M10" s="705"/>
      <c r="N10" s="773" t="s">
        <v>221</v>
      </c>
      <c r="O10" s="774"/>
      <c r="P10" s="774"/>
      <c r="Q10" s="774"/>
      <c r="R10" s="774"/>
      <c r="S10" s="774"/>
      <c r="T10" s="775"/>
      <c r="U10" s="706" t="s">
        <v>222</v>
      </c>
      <c r="V10" s="704"/>
      <c r="W10" s="704"/>
      <c r="X10" s="704"/>
      <c r="Y10" s="704"/>
      <c r="Z10" s="705"/>
      <c r="AA10" s="773" t="s">
        <v>223</v>
      </c>
      <c r="AB10" s="774"/>
      <c r="AC10" s="774"/>
      <c r="AD10" s="774"/>
      <c r="AE10" s="774"/>
      <c r="AF10" s="775"/>
    </row>
    <row r="11" spans="1:32" ht="24.95" customHeight="1" thickTop="1">
      <c r="B11" s="791" t="s">
        <v>119</v>
      </c>
      <c r="C11" s="637" t="s">
        <v>83</v>
      </c>
      <c r="E11" s="709" t="s">
        <v>12</v>
      </c>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09"/>
      <c r="AF11" s="710"/>
    </row>
    <row r="12" spans="1:32" ht="24.95" customHeight="1">
      <c r="B12" s="707"/>
      <c r="C12" s="638"/>
      <c r="D12" s="106"/>
      <c r="E12" s="755" t="s">
        <v>129</v>
      </c>
      <c r="F12" s="755"/>
      <c r="G12" s="755"/>
      <c r="H12" s="755"/>
      <c r="I12" s="755"/>
      <c r="J12" s="755"/>
      <c r="K12" s="755"/>
      <c r="L12" s="755"/>
      <c r="M12" s="756"/>
      <c r="N12" s="734" t="str">
        <f>表1!X10</f>
        <v/>
      </c>
      <c r="O12" s="735"/>
      <c r="P12" s="735"/>
      <c r="Q12" s="735"/>
      <c r="R12" s="735"/>
      <c r="S12" s="738" t="s">
        <v>80</v>
      </c>
      <c r="T12" s="739"/>
      <c r="U12" s="736"/>
      <c r="V12" s="737"/>
      <c r="W12" s="737"/>
      <c r="X12" s="737"/>
      <c r="Y12" s="738" t="s">
        <v>13</v>
      </c>
      <c r="Z12" s="739"/>
      <c r="AA12" s="734" t="str">
        <f>IF(COUNT(U12)=0,"",N12*(U12*0.01+1))</f>
        <v/>
      </c>
      <c r="AB12" s="735"/>
      <c r="AC12" s="735"/>
      <c r="AD12" s="735"/>
      <c r="AE12" s="796" t="s">
        <v>80</v>
      </c>
      <c r="AF12" s="797"/>
    </row>
    <row r="13" spans="1:32" ht="24.95" customHeight="1">
      <c r="B13" s="707"/>
      <c r="C13" s="638"/>
      <c r="D13" s="106"/>
      <c r="E13" s="755" t="s">
        <v>130</v>
      </c>
      <c r="F13" s="755"/>
      <c r="G13" s="755"/>
      <c r="H13" s="755"/>
      <c r="I13" s="755"/>
      <c r="J13" s="755"/>
      <c r="K13" s="755"/>
      <c r="L13" s="755"/>
      <c r="M13" s="756"/>
      <c r="N13" s="734" t="str">
        <f>表1!X12</f>
        <v/>
      </c>
      <c r="O13" s="735"/>
      <c r="P13" s="735"/>
      <c r="Q13" s="735"/>
      <c r="R13" s="735"/>
      <c r="S13" s="738" t="s">
        <v>80</v>
      </c>
      <c r="T13" s="739"/>
      <c r="U13" s="736"/>
      <c r="V13" s="737"/>
      <c r="W13" s="737"/>
      <c r="X13" s="737"/>
      <c r="Y13" s="738" t="s">
        <v>13</v>
      </c>
      <c r="Z13" s="739"/>
      <c r="AA13" s="734" t="str">
        <f>IF(COUNT(U13)=0,"",N13*(U13*0.01+1))</f>
        <v/>
      </c>
      <c r="AB13" s="735"/>
      <c r="AC13" s="735"/>
      <c r="AD13" s="735"/>
      <c r="AE13" s="796" t="s">
        <v>80</v>
      </c>
      <c r="AF13" s="797"/>
    </row>
    <row r="14" spans="1:32" ht="24.95" customHeight="1">
      <c r="B14" s="707"/>
      <c r="C14" s="638"/>
      <c r="D14" s="107"/>
      <c r="E14" s="780" t="s">
        <v>131</v>
      </c>
      <c r="F14" s="780"/>
      <c r="G14" s="780"/>
      <c r="H14" s="780"/>
      <c r="I14" s="780"/>
      <c r="J14" s="780"/>
      <c r="K14" s="780"/>
      <c r="L14" s="780"/>
      <c r="M14" s="781"/>
      <c r="N14" s="785" t="str">
        <f>表1!X14</f>
        <v/>
      </c>
      <c r="O14" s="786"/>
      <c r="P14" s="786"/>
      <c r="Q14" s="786"/>
      <c r="R14" s="786"/>
      <c r="S14" s="778" t="s">
        <v>80</v>
      </c>
      <c r="T14" s="779"/>
      <c r="U14" s="802"/>
      <c r="V14" s="803"/>
      <c r="W14" s="803"/>
      <c r="X14" s="803"/>
      <c r="Y14" s="778" t="s">
        <v>13</v>
      </c>
      <c r="Z14" s="779"/>
      <c r="AA14" s="785" t="str">
        <f>IF(COUNT(U14)=0,"",N14*(U14*0.01+1))</f>
        <v/>
      </c>
      <c r="AB14" s="786"/>
      <c r="AC14" s="786"/>
      <c r="AD14" s="786"/>
      <c r="AE14" s="753" t="s">
        <v>80</v>
      </c>
      <c r="AF14" s="754"/>
    </row>
    <row r="15" spans="1:32" s="96" customFormat="1" ht="24.95" customHeight="1">
      <c r="B15" s="707"/>
      <c r="C15" s="638"/>
      <c r="E15" s="721" t="s">
        <v>14</v>
      </c>
      <c r="F15" s="721"/>
      <c r="G15" s="721"/>
      <c r="H15" s="721"/>
      <c r="I15" s="721"/>
      <c r="J15" s="721"/>
      <c r="K15" s="721"/>
      <c r="L15" s="721"/>
      <c r="M15" s="721"/>
      <c r="N15" s="721"/>
      <c r="O15" s="721"/>
      <c r="P15" s="721"/>
      <c r="Q15" s="721"/>
      <c r="R15" s="721"/>
      <c r="S15" s="721"/>
      <c r="T15" s="721"/>
      <c r="U15" s="721"/>
      <c r="V15" s="721"/>
      <c r="W15" s="721"/>
      <c r="X15" s="721"/>
      <c r="Y15" s="721"/>
      <c r="Z15" s="721"/>
      <c r="AA15" s="721"/>
      <c r="AB15" s="721"/>
      <c r="AC15" s="721"/>
      <c r="AD15" s="721"/>
      <c r="AE15" s="721"/>
      <c r="AF15" s="722"/>
    </row>
    <row r="16" spans="1:32" ht="24.95" customHeight="1">
      <c r="B16" s="707"/>
      <c r="C16" s="638"/>
      <c r="D16" s="106"/>
      <c r="E16" s="755" t="s">
        <v>129</v>
      </c>
      <c r="F16" s="755"/>
      <c r="G16" s="755"/>
      <c r="H16" s="755"/>
      <c r="I16" s="755"/>
      <c r="J16" s="755"/>
      <c r="K16" s="755"/>
      <c r="L16" s="755"/>
      <c r="M16" s="756"/>
      <c r="N16" s="734" t="str">
        <f>表1!X19</f>
        <v/>
      </c>
      <c r="O16" s="735"/>
      <c r="P16" s="735"/>
      <c r="Q16" s="735"/>
      <c r="R16" s="735"/>
      <c r="S16" s="738" t="s">
        <v>80</v>
      </c>
      <c r="T16" s="739"/>
      <c r="U16" s="736"/>
      <c r="V16" s="737"/>
      <c r="W16" s="737"/>
      <c r="X16" s="737"/>
      <c r="Y16" s="738" t="s">
        <v>13</v>
      </c>
      <c r="Z16" s="739"/>
      <c r="AA16" s="734" t="str">
        <f t="shared" ref="AA16:AA33" si="0">IF(COUNT(U16)=0,"",N16*(U16*0.01+1))</f>
        <v/>
      </c>
      <c r="AB16" s="735"/>
      <c r="AC16" s="735"/>
      <c r="AD16" s="735"/>
      <c r="AE16" s="796" t="s">
        <v>80</v>
      </c>
      <c r="AF16" s="797"/>
    </row>
    <row r="17" spans="2:32" ht="24.95" customHeight="1">
      <c r="B17" s="707"/>
      <c r="C17" s="638"/>
      <c r="D17" s="106"/>
      <c r="E17" s="755" t="s">
        <v>130</v>
      </c>
      <c r="F17" s="755"/>
      <c r="G17" s="755"/>
      <c r="H17" s="755"/>
      <c r="I17" s="755"/>
      <c r="J17" s="755"/>
      <c r="K17" s="755"/>
      <c r="L17" s="755"/>
      <c r="M17" s="756"/>
      <c r="N17" s="734" t="str">
        <f>表1!X21</f>
        <v/>
      </c>
      <c r="O17" s="735"/>
      <c r="P17" s="735"/>
      <c r="Q17" s="735"/>
      <c r="R17" s="735"/>
      <c r="S17" s="738" t="s">
        <v>80</v>
      </c>
      <c r="T17" s="739"/>
      <c r="U17" s="736"/>
      <c r="V17" s="737"/>
      <c r="W17" s="737"/>
      <c r="X17" s="737"/>
      <c r="Y17" s="738" t="s">
        <v>13</v>
      </c>
      <c r="Z17" s="739"/>
      <c r="AA17" s="734" t="str">
        <f t="shared" si="0"/>
        <v/>
      </c>
      <c r="AB17" s="735"/>
      <c r="AC17" s="735"/>
      <c r="AD17" s="735"/>
      <c r="AE17" s="796" t="s">
        <v>80</v>
      </c>
      <c r="AF17" s="797"/>
    </row>
    <row r="18" spans="2:32" ht="24.95" customHeight="1">
      <c r="B18" s="707"/>
      <c r="C18" s="638"/>
      <c r="D18" s="107"/>
      <c r="E18" s="780" t="s">
        <v>131</v>
      </c>
      <c r="F18" s="780"/>
      <c r="G18" s="780"/>
      <c r="H18" s="780"/>
      <c r="I18" s="780"/>
      <c r="J18" s="780"/>
      <c r="K18" s="780"/>
      <c r="L18" s="780"/>
      <c r="M18" s="781"/>
      <c r="N18" s="785" t="str">
        <f>表1!X23</f>
        <v/>
      </c>
      <c r="O18" s="786"/>
      <c r="P18" s="786"/>
      <c r="Q18" s="786"/>
      <c r="R18" s="786"/>
      <c r="S18" s="778" t="s">
        <v>80</v>
      </c>
      <c r="T18" s="779"/>
      <c r="U18" s="802"/>
      <c r="V18" s="803"/>
      <c r="W18" s="803"/>
      <c r="X18" s="803"/>
      <c r="Y18" s="778" t="s">
        <v>13</v>
      </c>
      <c r="Z18" s="779"/>
      <c r="AA18" s="785" t="str">
        <f t="shared" si="0"/>
        <v/>
      </c>
      <c r="AB18" s="786"/>
      <c r="AC18" s="786"/>
      <c r="AD18" s="786"/>
      <c r="AE18" s="753" t="s">
        <v>80</v>
      </c>
      <c r="AF18" s="754"/>
    </row>
    <row r="19" spans="2:32" ht="24.95" customHeight="1">
      <c r="B19" s="707"/>
      <c r="C19" s="723" t="s">
        <v>216</v>
      </c>
      <c r="D19" s="105"/>
      <c r="E19" s="759" t="s">
        <v>85</v>
      </c>
      <c r="F19" s="759"/>
      <c r="G19" s="759"/>
      <c r="H19" s="759"/>
      <c r="I19" s="759"/>
      <c r="J19" s="759"/>
      <c r="K19" s="759"/>
      <c r="L19" s="759"/>
      <c r="M19" s="760"/>
      <c r="N19" s="787" t="str">
        <f>表1!X29</f>
        <v/>
      </c>
      <c r="O19" s="788"/>
      <c r="P19" s="788"/>
      <c r="Q19" s="788"/>
      <c r="R19" s="788"/>
      <c r="S19" s="794" t="s">
        <v>4</v>
      </c>
      <c r="T19" s="795"/>
      <c r="U19" s="813"/>
      <c r="V19" s="814"/>
      <c r="W19" s="814"/>
      <c r="X19" s="814"/>
      <c r="Y19" s="806" t="s">
        <v>13</v>
      </c>
      <c r="Z19" s="807"/>
      <c r="AA19" s="787" t="str">
        <f t="shared" si="0"/>
        <v/>
      </c>
      <c r="AB19" s="788"/>
      <c r="AC19" s="788"/>
      <c r="AD19" s="788"/>
      <c r="AE19" s="794" t="s">
        <v>4</v>
      </c>
      <c r="AF19" s="795"/>
    </row>
    <row r="20" spans="2:32" ht="24.95" customHeight="1">
      <c r="B20" s="707"/>
      <c r="C20" s="638"/>
      <c r="D20" s="151"/>
      <c r="E20" s="732" t="s">
        <v>333</v>
      </c>
      <c r="F20" s="732"/>
      <c r="G20" s="732"/>
      <c r="H20" s="732"/>
      <c r="I20" s="732"/>
      <c r="J20" s="732"/>
      <c r="K20" s="732"/>
      <c r="L20" s="732"/>
      <c r="M20" s="733"/>
      <c r="N20" s="734" t="str">
        <f>表1!X31</f>
        <v/>
      </c>
      <c r="O20" s="735"/>
      <c r="P20" s="735"/>
      <c r="Q20" s="735"/>
      <c r="R20" s="735"/>
      <c r="S20" s="730" t="s">
        <v>435</v>
      </c>
      <c r="T20" s="731"/>
      <c r="U20" s="736"/>
      <c r="V20" s="737"/>
      <c r="W20" s="737"/>
      <c r="X20" s="737"/>
      <c r="Y20" s="738" t="s">
        <v>13</v>
      </c>
      <c r="Z20" s="739"/>
      <c r="AA20" s="734" t="str">
        <f>IF(COUNT(U20)=0,"",N20*(U20*0.01+1))</f>
        <v/>
      </c>
      <c r="AB20" s="735"/>
      <c r="AC20" s="735"/>
      <c r="AD20" s="735"/>
      <c r="AE20" s="730" t="s">
        <v>435</v>
      </c>
      <c r="AF20" s="731"/>
    </row>
    <row r="21" spans="2:32" ht="24.95" customHeight="1">
      <c r="B21" s="707"/>
      <c r="C21" s="638"/>
      <c r="D21" s="151"/>
      <c r="E21" s="732" t="s">
        <v>86</v>
      </c>
      <c r="F21" s="732"/>
      <c r="G21" s="732"/>
      <c r="H21" s="732"/>
      <c r="I21" s="732"/>
      <c r="J21" s="732"/>
      <c r="K21" s="732"/>
      <c r="L21" s="732"/>
      <c r="M21" s="733"/>
      <c r="N21" s="734" t="str">
        <f>表1!X33</f>
        <v/>
      </c>
      <c r="O21" s="735"/>
      <c r="P21" s="735"/>
      <c r="Q21" s="735"/>
      <c r="R21" s="735"/>
      <c r="S21" s="812" t="s">
        <v>225</v>
      </c>
      <c r="T21" s="739"/>
      <c r="U21" s="736"/>
      <c r="V21" s="737"/>
      <c r="W21" s="737"/>
      <c r="X21" s="737"/>
      <c r="Y21" s="738" t="s">
        <v>13</v>
      </c>
      <c r="Z21" s="739"/>
      <c r="AA21" s="734" t="str">
        <f>IF(COUNT(U21)=0,"",N21*(U21*0.01+1))</f>
        <v/>
      </c>
      <c r="AB21" s="735"/>
      <c r="AC21" s="735"/>
      <c r="AD21" s="735"/>
      <c r="AE21" s="812" t="s">
        <v>225</v>
      </c>
      <c r="AF21" s="739"/>
    </row>
    <row r="22" spans="2:32" ht="24.95" customHeight="1">
      <c r="B22" s="707"/>
      <c r="C22" s="638"/>
      <c r="D22" s="106"/>
      <c r="E22" s="732" t="s">
        <v>549</v>
      </c>
      <c r="F22" s="732"/>
      <c r="G22" s="732"/>
      <c r="H22" s="732"/>
      <c r="I22" s="732"/>
      <c r="J22" s="732"/>
      <c r="K22" s="732"/>
      <c r="L22" s="732"/>
      <c r="M22" s="733"/>
      <c r="N22" s="734" t="str">
        <f>表1!X35</f>
        <v/>
      </c>
      <c r="O22" s="735"/>
      <c r="P22" s="735"/>
      <c r="Q22" s="735"/>
      <c r="R22" s="735"/>
      <c r="S22" s="738" t="s">
        <v>15</v>
      </c>
      <c r="T22" s="739"/>
      <c r="U22" s="736"/>
      <c r="V22" s="737"/>
      <c r="W22" s="737"/>
      <c r="X22" s="737"/>
      <c r="Y22" s="738" t="s">
        <v>13</v>
      </c>
      <c r="Z22" s="739"/>
      <c r="AA22" s="734" t="str">
        <f t="shared" si="0"/>
        <v/>
      </c>
      <c r="AB22" s="735"/>
      <c r="AC22" s="735"/>
      <c r="AD22" s="735"/>
      <c r="AE22" s="796" t="s">
        <v>17</v>
      </c>
      <c r="AF22" s="797"/>
    </row>
    <row r="23" spans="2:32" ht="24.95" customHeight="1">
      <c r="B23" s="707"/>
      <c r="C23" s="638"/>
      <c r="D23" s="106"/>
      <c r="E23" s="732" t="s">
        <v>550</v>
      </c>
      <c r="F23" s="732"/>
      <c r="G23" s="732"/>
      <c r="H23" s="732"/>
      <c r="I23" s="732"/>
      <c r="J23" s="732"/>
      <c r="K23" s="732"/>
      <c r="L23" s="732"/>
      <c r="M23" s="733"/>
      <c r="N23" s="734" t="str">
        <f>表1!X37</f>
        <v/>
      </c>
      <c r="O23" s="735"/>
      <c r="P23" s="735"/>
      <c r="Q23" s="735"/>
      <c r="R23" s="735"/>
      <c r="S23" s="738" t="s">
        <v>15</v>
      </c>
      <c r="T23" s="739"/>
      <c r="U23" s="736"/>
      <c r="V23" s="737"/>
      <c r="W23" s="737"/>
      <c r="X23" s="737"/>
      <c r="Y23" s="738" t="s">
        <v>13</v>
      </c>
      <c r="Z23" s="739"/>
      <c r="AA23" s="734" t="str">
        <f>IF(COUNT(U23)=0,"",N23*(U23*0.01+1))</f>
        <v/>
      </c>
      <c r="AB23" s="735"/>
      <c r="AC23" s="735"/>
      <c r="AD23" s="735"/>
      <c r="AE23" s="796" t="s">
        <v>15</v>
      </c>
      <c r="AF23" s="797"/>
    </row>
    <row r="24" spans="2:32" ht="24.95" customHeight="1">
      <c r="B24" s="707"/>
      <c r="C24" s="638"/>
      <c r="D24" s="106"/>
      <c r="E24" s="732" t="s">
        <v>88</v>
      </c>
      <c r="F24" s="732"/>
      <c r="G24" s="732"/>
      <c r="H24" s="732"/>
      <c r="I24" s="732"/>
      <c r="J24" s="732"/>
      <c r="K24" s="732"/>
      <c r="L24" s="732"/>
      <c r="M24" s="733"/>
      <c r="N24" s="734" t="str">
        <f>表1!X39</f>
        <v/>
      </c>
      <c r="O24" s="735"/>
      <c r="P24" s="735"/>
      <c r="Q24" s="735"/>
      <c r="R24" s="735"/>
      <c r="S24" s="738" t="s">
        <v>18</v>
      </c>
      <c r="T24" s="739"/>
      <c r="U24" s="736"/>
      <c r="V24" s="737"/>
      <c r="W24" s="737"/>
      <c r="X24" s="737"/>
      <c r="Y24" s="738" t="s">
        <v>13</v>
      </c>
      <c r="Z24" s="739"/>
      <c r="AA24" s="734" t="str">
        <f t="shared" si="0"/>
        <v/>
      </c>
      <c r="AB24" s="735"/>
      <c r="AC24" s="735"/>
      <c r="AD24" s="735"/>
      <c r="AE24" s="796" t="s">
        <v>17</v>
      </c>
      <c r="AF24" s="797"/>
    </row>
    <row r="25" spans="2:32" ht="24.95" customHeight="1" thickBot="1">
      <c r="B25" s="708"/>
      <c r="C25" s="782"/>
      <c r="D25" s="114"/>
      <c r="E25" s="757" t="s">
        <v>89</v>
      </c>
      <c r="F25" s="757"/>
      <c r="G25" s="757"/>
      <c r="H25" s="757"/>
      <c r="I25" s="757"/>
      <c r="J25" s="757"/>
      <c r="K25" s="757"/>
      <c r="L25" s="757"/>
      <c r="M25" s="758"/>
      <c r="N25" s="804" t="str">
        <f>表1!X41</f>
        <v/>
      </c>
      <c r="O25" s="805"/>
      <c r="P25" s="805"/>
      <c r="Q25" s="805"/>
      <c r="R25" s="805"/>
      <c r="S25" s="808" t="s">
        <v>19</v>
      </c>
      <c r="T25" s="809"/>
      <c r="U25" s="815"/>
      <c r="V25" s="816"/>
      <c r="W25" s="816"/>
      <c r="X25" s="816"/>
      <c r="Y25" s="808" t="s">
        <v>13</v>
      </c>
      <c r="Z25" s="809"/>
      <c r="AA25" s="804" t="str">
        <f t="shared" si="0"/>
        <v/>
      </c>
      <c r="AB25" s="805"/>
      <c r="AC25" s="805"/>
      <c r="AD25" s="805"/>
      <c r="AE25" s="810" t="s">
        <v>17</v>
      </c>
      <c r="AF25" s="811"/>
    </row>
    <row r="26" spans="2:32" ht="24.95" customHeight="1" thickTop="1">
      <c r="B26" s="711" t="s">
        <v>120</v>
      </c>
      <c r="C26" s="712"/>
      <c r="D26" s="101"/>
      <c r="E26" s="819" t="s">
        <v>83</v>
      </c>
      <c r="F26" s="819"/>
      <c r="G26" s="819"/>
      <c r="H26" s="819"/>
      <c r="I26" s="819"/>
      <c r="J26" s="819"/>
      <c r="K26" s="819"/>
      <c r="L26" s="819"/>
      <c r="M26" s="820"/>
      <c r="N26" s="800" t="str">
        <f>表1!X45</f>
        <v/>
      </c>
      <c r="O26" s="801"/>
      <c r="P26" s="801"/>
      <c r="Q26" s="801"/>
      <c r="R26" s="801"/>
      <c r="S26" s="792" t="s">
        <v>183</v>
      </c>
      <c r="T26" s="793"/>
      <c r="U26" s="817"/>
      <c r="V26" s="818"/>
      <c r="W26" s="818"/>
      <c r="X26" s="818"/>
      <c r="Y26" s="792" t="s">
        <v>13</v>
      </c>
      <c r="Z26" s="793"/>
      <c r="AA26" s="800" t="str">
        <f t="shared" si="0"/>
        <v/>
      </c>
      <c r="AB26" s="801"/>
      <c r="AC26" s="801"/>
      <c r="AD26" s="801"/>
      <c r="AE26" s="798" t="s">
        <v>17</v>
      </c>
      <c r="AF26" s="799"/>
    </row>
    <row r="27" spans="2:32" ht="24.95" customHeight="1">
      <c r="B27" s="715"/>
      <c r="C27" s="714"/>
      <c r="D27" s="106"/>
      <c r="E27" s="755" t="s">
        <v>85</v>
      </c>
      <c r="F27" s="755"/>
      <c r="G27" s="755"/>
      <c r="H27" s="755"/>
      <c r="I27" s="755"/>
      <c r="J27" s="755"/>
      <c r="K27" s="755"/>
      <c r="L27" s="755"/>
      <c r="M27" s="756"/>
      <c r="N27" s="734" t="str">
        <f>表1!X47</f>
        <v/>
      </c>
      <c r="O27" s="735"/>
      <c r="P27" s="735"/>
      <c r="Q27" s="735"/>
      <c r="R27" s="735"/>
      <c r="S27" s="730" t="s">
        <v>16</v>
      </c>
      <c r="T27" s="731"/>
      <c r="U27" s="736"/>
      <c r="V27" s="737"/>
      <c r="W27" s="737"/>
      <c r="X27" s="737"/>
      <c r="Y27" s="738" t="s">
        <v>13</v>
      </c>
      <c r="Z27" s="739"/>
      <c r="AA27" s="734" t="str">
        <f t="shared" si="0"/>
        <v/>
      </c>
      <c r="AB27" s="735"/>
      <c r="AC27" s="735"/>
      <c r="AD27" s="735"/>
      <c r="AE27" s="730" t="s">
        <v>4</v>
      </c>
      <c r="AF27" s="731"/>
    </row>
    <row r="28" spans="2:32" ht="24.95" customHeight="1">
      <c r="B28" s="715"/>
      <c r="C28" s="714"/>
      <c r="D28" s="106"/>
      <c r="E28" s="755" t="s">
        <v>334</v>
      </c>
      <c r="F28" s="755"/>
      <c r="G28" s="755"/>
      <c r="H28" s="755"/>
      <c r="I28" s="755"/>
      <c r="J28" s="755"/>
      <c r="K28" s="755"/>
      <c r="L28" s="755"/>
      <c r="M28" s="756"/>
      <c r="N28" s="734" t="str">
        <f>表1!X49</f>
        <v/>
      </c>
      <c r="O28" s="735"/>
      <c r="P28" s="735"/>
      <c r="Q28" s="735"/>
      <c r="R28" s="735"/>
      <c r="S28" s="730" t="s">
        <v>435</v>
      </c>
      <c r="T28" s="731"/>
      <c r="U28" s="736"/>
      <c r="V28" s="737"/>
      <c r="W28" s="737"/>
      <c r="X28" s="737"/>
      <c r="Y28" s="738" t="s">
        <v>13</v>
      </c>
      <c r="Z28" s="739"/>
      <c r="AA28" s="734" t="str">
        <f>IF(COUNT(U28)=0,"",N28*(U28*0.01+1))</f>
        <v/>
      </c>
      <c r="AB28" s="735"/>
      <c r="AC28" s="735"/>
      <c r="AD28" s="735"/>
      <c r="AE28" s="730" t="s">
        <v>435</v>
      </c>
      <c r="AF28" s="731"/>
    </row>
    <row r="29" spans="2:32" ht="24.95" customHeight="1">
      <c r="B29" s="715"/>
      <c r="C29" s="714"/>
      <c r="D29" s="106"/>
      <c r="E29" s="755" t="s">
        <v>86</v>
      </c>
      <c r="F29" s="755"/>
      <c r="G29" s="755"/>
      <c r="H29" s="755"/>
      <c r="I29" s="755"/>
      <c r="J29" s="755"/>
      <c r="K29" s="755"/>
      <c r="L29" s="755"/>
      <c r="M29" s="756"/>
      <c r="N29" s="734" t="str">
        <f>表1!X51</f>
        <v/>
      </c>
      <c r="O29" s="735"/>
      <c r="P29" s="735"/>
      <c r="Q29" s="735"/>
      <c r="R29" s="735"/>
      <c r="S29" s="730" t="s">
        <v>225</v>
      </c>
      <c r="T29" s="731"/>
      <c r="U29" s="736"/>
      <c r="V29" s="737"/>
      <c r="W29" s="737"/>
      <c r="X29" s="737"/>
      <c r="Y29" s="738" t="s">
        <v>13</v>
      </c>
      <c r="Z29" s="739"/>
      <c r="AA29" s="734" t="str">
        <f>IF(COUNT(U29)=0,"",N29*(U29*0.01+1))</f>
        <v/>
      </c>
      <c r="AB29" s="735"/>
      <c r="AC29" s="735"/>
      <c r="AD29" s="735"/>
      <c r="AE29" s="730" t="s">
        <v>225</v>
      </c>
      <c r="AF29" s="731"/>
    </row>
    <row r="30" spans="2:32" ht="24.95" customHeight="1">
      <c r="B30" s="715"/>
      <c r="C30" s="714"/>
      <c r="D30" s="106"/>
      <c r="E30" s="732" t="s">
        <v>549</v>
      </c>
      <c r="F30" s="732"/>
      <c r="G30" s="732"/>
      <c r="H30" s="732"/>
      <c r="I30" s="732"/>
      <c r="J30" s="732"/>
      <c r="K30" s="732"/>
      <c r="L30" s="732"/>
      <c r="M30" s="733"/>
      <c r="N30" s="734" t="str">
        <f>表1!X53</f>
        <v/>
      </c>
      <c r="O30" s="735"/>
      <c r="P30" s="735"/>
      <c r="Q30" s="735"/>
      <c r="R30" s="735"/>
      <c r="S30" s="738" t="s">
        <v>15</v>
      </c>
      <c r="T30" s="739"/>
      <c r="U30" s="736"/>
      <c r="V30" s="737"/>
      <c r="W30" s="737"/>
      <c r="X30" s="737"/>
      <c r="Y30" s="738" t="s">
        <v>13</v>
      </c>
      <c r="Z30" s="739"/>
      <c r="AA30" s="734" t="str">
        <f t="shared" si="0"/>
        <v/>
      </c>
      <c r="AB30" s="735"/>
      <c r="AC30" s="735"/>
      <c r="AD30" s="735"/>
      <c r="AE30" s="796" t="s">
        <v>17</v>
      </c>
      <c r="AF30" s="797"/>
    </row>
    <row r="31" spans="2:32" ht="24.95" customHeight="1">
      <c r="B31" s="715"/>
      <c r="C31" s="714"/>
      <c r="D31" s="106"/>
      <c r="E31" s="732" t="s">
        <v>550</v>
      </c>
      <c r="F31" s="732"/>
      <c r="G31" s="732"/>
      <c r="H31" s="732"/>
      <c r="I31" s="732"/>
      <c r="J31" s="732"/>
      <c r="K31" s="732"/>
      <c r="L31" s="732"/>
      <c r="M31" s="733"/>
      <c r="N31" s="734" t="str">
        <f>表1!X55</f>
        <v/>
      </c>
      <c r="O31" s="735"/>
      <c r="P31" s="735"/>
      <c r="Q31" s="735"/>
      <c r="R31" s="735"/>
      <c r="S31" s="738" t="s">
        <v>20</v>
      </c>
      <c r="T31" s="739"/>
      <c r="U31" s="736"/>
      <c r="V31" s="737"/>
      <c r="W31" s="737"/>
      <c r="X31" s="737"/>
      <c r="Y31" s="738" t="s">
        <v>13</v>
      </c>
      <c r="Z31" s="739"/>
      <c r="AA31" s="734" t="str">
        <f t="shared" si="0"/>
        <v/>
      </c>
      <c r="AB31" s="735"/>
      <c r="AC31" s="735"/>
      <c r="AD31" s="735"/>
      <c r="AE31" s="796" t="s">
        <v>17</v>
      </c>
      <c r="AF31" s="797"/>
    </row>
    <row r="32" spans="2:32" ht="24.95" customHeight="1">
      <c r="B32" s="715"/>
      <c r="C32" s="714"/>
      <c r="D32" s="106"/>
      <c r="E32" s="732" t="s">
        <v>88</v>
      </c>
      <c r="F32" s="732"/>
      <c r="G32" s="732"/>
      <c r="H32" s="732"/>
      <c r="I32" s="732"/>
      <c r="J32" s="732"/>
      <c r="K32" s="732"/>
      <c r="L32" s="732"/>
      <c r="M32" s="733"/>
      <c r="N32" s="734" t="str">
        <f>表1!X57</f>
        <v/>
      </c>
      <c r="O32" s="735"/>
      <c r="P32" s="735"/>
      <c r="Q32" s="735"/>
      <c r="R32" s="735"/>
      <c r="S32" s="738" t="s">
        <v>18</v>
      </c>
      <c r="T32" s="739"/>
      <c r="U32" s="736"/>
      <c r="V32" s="737"/>
      <c r="W32" s="737"/>
      <c r="X32" s="737"/>
      <c r="Y32" s="738" t="s">
        <v>13</v>
      </c>
      <c r="Z32" s="739"/>
      <c r="AA32" s="734" t="str">
        <f t="shared" si="0"/>
        <v/>
      </c>
      <c r="AB32" s="735"/>
      <c r="AC32" s="735"/>
      <c r="AD32" s="735"/>
      <c r="AE32" s="796" t="s">
        <v>17</v>
      </c>
      <c r="AF32" s="797"/>
    </row>
    <row r="33" spans="2:34" ht="24.95" customHeight="1">
      <c r="B33" s="783"/>
      <c r="C33" s="784"/>
      <c r="D33" s="107"/>
      <c r="E33" s="789" t="s">
        <v>89</v>
      </c>
      <c r="F33" s="789"/>
      <c r="G33" s="789"/>
      <c r="H33" s="789"/>
      <c r="I33" s="789"/>
      <c r="J33" s="789"/>
      <c r="K33" s="789"/>
      <c r="L33" s="789"/>
      <c r="M33" s="790"/>
      <c r="N33" s="785" t="str">
        <f>表1!X59</f>
        <v/>
      </c>
      <c r="O33" s="786"/>
      <c r="P33" s="786"/>
      <c r="Q33" s="786"/>
      <c r="R33" s="786"/>
      <c r="S33" s="778" t="s">
        <v>19</v>
      </c>
      <c r="T33" s="779"/>
      <c r="U33" s="802"/>
      <c r="V33" s="803"/>
      <c r="W33" s="803"/>
      <c r="X33" s="803"/>
      <c r="Y33" s="778" t="s">
        <v>13</v>
      </c>
      <c r="Z33" s="779"/>
      <c r="AA33" s="785" t="str">
        <f t="shared" si="0"/>
        <v/>
      </c>
      <c r="AB33" s="786"/>
      <c r="AC33" s="786"/>
      <c r="AD33" s="786"/>
      <c r="AE33" s="753" t="s">
        <v>17</v>
      </c>
      <c r="AF33" s="754"/>
    </row>
    <row r="34" spans="2:34" ht="6.75" customHeight="1"/>
    <row r="35" spans="2:34" ht="19.5" customHeight="1">
      <c r="B35" s="337"/>
      <c r="C35" s="344"/>
      <c r="D35" s="344"/>
      <c r="E35" s="345"/>
      <c r="F35" s="345"/>
      <c r="G35" s="345"/>
      <c r="H35" s="345"/>
      <c r="I35" s="346"/>
      <c r="J35" s="345"/>
      <c r="N35" s="747" t="s">
        <v>393</v>
      </c>
      <c r="O35" s="748"/>
      <c r="P35" s="748"/>
      <c r="Q35" s="748"/>
      <c r="R35" s="748"/>
      <c r="S35" s="748"/>
      <c r="T35" s="749"/>
      <c r="U35" s="740" t="s">
        <v>493</v>
      </c>
      <c r="V35" s="624"/>
      <c r="W35" s="624"/>
      <c r="X35" s="624"/>
      <c r="Y35" s="624"/>
      <c r="Z35" s="622"/>
      <c r="AA35" s="743" t="s">
        <v>444</v>
      </c>
      <c r="AB35" s="729"/>
      <c r="AC35" s="729"/>
      <c r="AD35" s="729"/>
      <c r="AE35" s="729"/>
      <c r="AF35" s="744"/>
      <c r="AG35" s="348"/>
    </row>
    <row r="36" spans="2:34" ht="24.75" customHeight="1">
      <c r="B36" s="344"/>
      <c r="C36" s="344"/>
      <c r="D36" s="344"/>
      <c r="E36" s="345"/>
      <c r="F36" s="345"/>
      <c r="G36" s="345"/>
      <c r="H36" s="345"/>
      <c r="I36" s="346"/>
      <c r="J36" s="345"/>
      <c r="N36" s="751">
        <f>表1!AE62</f>
        <v>0</v>
      </c>
      <c r="O36" s="752"/>
      <c r="P36" s="752"/>
      <c r="Q36" s="752"/>
      <c r="R36" s="752"/>
      <c r="S36" s="752"/>
      <c r="T36" s="382" t="s">
        <v>487</v>
      </c>
      <c r="U36" s="727"/>
      <c r="V36" s="728"/>
      <c r="W36" s="728"/>
      <c r="X36" s="728"/>
      <c r="Y36" s="729" t="s">
        <v>394</v>
      </c>
      <c r="Z36" s="622"/>
      <c r="AA36" s="741" t="str">
        <f>IF(COUNT(U36)=0,"",N36*(100-U36)/100)</f>
        <v/>
      </c>
      <c r="AB36" s="742"/>
      <c r="AC36" s="742"/>
      <c r="AD36" s="742"/>
      <c r="AE36" s="745" t="s">
        <v>488</v>
      </c>
      <c r="AF36" s="746"/>
      <c r="AG36" s="347"/>
    </row>
    <row r="37" spans="2:34">
      <c r="B37" s="384" t="s">
        <v>445</v>
      </c>
      <c r="C37" s="344"/>
      <c r="D37" s="344"/>
      <c r="E37" s="345"/>
      <c r="F37" s="345"/>
      <c r="G37" s="345"/>
      <c r="H37" s="345"/>
      <c r="I37" s="346"/>
      <c r="J37" s="345"/>
      <c r="K37" s="345"/>
      <c r="L37" s="345"/>
      <c r="M37" s="345"/>
      <c r="N37" s="344"/>
      <c r="O37" s="344"/>
      <c r="P37" s="344"/>
      <c r="Q37" s="344"/>
      <c r="R37" s="344"/>
      <c r="S37" s="344"/>
      <c r="T37" s="344"/>
      <c r="U37" s="344"/>
      <c r="V37" s="344"/>
      <c r="W37" s="344"/>
      <c r="X37" s="344"/>
      <c r="Y37" s="344"/>
      <c r="Z37" s="344"/>
      <c r="AA37" s="344"/>
      <c r="AB37" s="344"/>
      <c r="AC37" s="344"/>
      <c r="AD37" s="344"/>
      <c r="AE37" s="344"/>
    </row>
    <row r="41" spans="2:34">
      <c r="AB41" s="750"/>
      <c r="AC41" s="750"/>
      <c r="AD41" s="750"/>
      <c r="AE41" s="750"/>
      <c r="AF41" s="750"/>
      <c r="AG41" s="750"/>
      <c r="AH41" s="750"/>
    </row>
    <row r="42" spans="2:34" ht="14.25">
      <c r="AB42" s="725"/>
      <c r="AC42" s="725"/>
      <c r="AD42" s="725"/>
      <c r="AE42" s="725"/>
      <c r="AF42" s="725"/>
      <c r="AG42" s="726"/>
      <c r="AH42" s="726"/>
    </row>
  </sheetData>
  <mergeCells count="176">
    <mergeCell ref="U32:X32"/>
    <mergeCell ref="U33:X33"/>
    <mergeCell ref="U24:X24"/>
    <mergeCell ref="U25:X25"/>
    <mergeCell ref="U26:X26"/>
    <mergeCell ref="S24:T24"/>
    <mergeCell ref="AE29:AF29"/>
    <mergeCell ref="E29:M29"/>
    <mergeCell ref="N29:R29"/>
    <mergeCell ref="S29:T29"/>
    <mergeCell ref="U29:X29"/>
    <mergeCell ref="Y29:Z29"/>
    <mergeCell ref="AA29:AD29"/>
    <mergeCell ref="E28:M28"/>
    <mergeCell ref="N28:R28"/>
    <mergeCell ref="S28:T28"/>
    <mergeCell ref="U28:X28"/>
    <mergeCell ref="Y28:Z28"/>
    <mergeCell ref="U27:X27"/>
    <mergeCell ref="E26:M26"/>
    <mergeCell ref="Y26:Z26"/>
    <mergeCell ref="AE32:AF32"/>
    <mergeCell ref="Y33:Z33"/>
    <mergeCell ref="AA32:AD32"/>
    <mergeCell ref="U12:X12"/>
    <mergeCell ref="U13:X13"/>
    <mergeCell ref="U23:X23"/>
    <mergeCell ref="U19:X19"/>
    <mergeCell ref="U22:X22"/>
    <mergeCell ref="U17:X17"/>
    <mergeCell ref="S12:T12"/>
    <mergeCell ref="AA12:AD12"/>
    <mergeCell ref="AA13:AD13"/>
    <mergeCell ref="U16:X16"/>
    <mergeCell ref="S13:T13"/>
    <mergeCell ref="U14:X14"/>
    <mergeCell ref="U21:X21"/>
    <mergeCell ref="Y12:Z12"/>
    <mergeCell ref="Y13:Z13"/>
    <mergeCell ref="AA14:AD14"/>
    <mergeCell ref="Y14:Z14"/>
    <mergeCell ref="N26:R26"/>
    <mergeCell ref="N27:R27"/>
    <mergeCell ref="AE16:AF16"/>
    <mergeCell ref="S25:T25"/>
    <mergeCell ref="S22:T22"/>
    <mergeCell ref="AE22:AF22"/>
    <mergeCell ref="AE24:AF24"/>
    <mergeCell ref="AE25:AF25"/>
    <mergeCell ref="Y23:Z23"/>
    <mergeCell ref="Y25:Z25"/>
    <mergeCell ref="AE21:AF21"/>
    <mergeCell ref="Y16:Z16"/>
    <mergeCell ref="Y17:Z17"/>
    <mergeCell ref="S21:T21"/>
    <mergeCell ref="S23:T23"/>
    <mergeCell ref="AA17:AD17"/>
    <mergeCell ref="AA18:AD18"/>
    <mergeCell ref="AA16:AD16"/>
    <mergeCell ref="AA23:AD23"/>
    <mergeCell ref="AA19:AD19"/>
    <mergeCell ref="AE17:AF17"/>
    <mergeCell ref="AE18:AF18"/>
    <mergeCell ref="Y21:Z21"/>
    <mergeCell ref="N17:R17"/>
    <mergeCell ref="N18:R18"/>
    <mergeCell ref="U18:X18"/>
    <mergeCell ref="S19:T19"/>
    <mergeCell ref="AA20:AD20"/>
    <mergeCell ref="AA25:AD25"/>
    <mergeCell ref="N21:R21"/>
    <mergeCell ref="N23:R23"/>
    <mergeCell ref="N22:R22"/>
    <mergeCell ref="Y19:Z19"/>
    <mergeCell ref="Y22:Z22"/>
    <mergeCell ref="Y24:Z24"/>
    <mergeCell ref="AA21:AD21"/>
    <mergeCell ref="AA22:AD22"/>
    <mergeCell ref="N24:R24"/>
    <mergeCell ref="N25:R25"/>
    <mergeCell ref="N13:R13"/>
    <mergeCell ref="S26:T26"/>
    <mergeCell ref="S27:T27"/>
    <mergeCell ref="AA33:AD33"/>
    <mergeCell ref="AE19:AF19"/>
    <mergeCell ref="AE13:AF13"/>
    <mergeCell ref="AE30:AF30"/>
    <mergeCell ref="AE31:AF31"/>
    <mergeCell ref="AE12:AF12"/>
    <mergeCell ref="AE14:AF14"/>
    <mergeCell ref="AE28:AF28"/>
    <mergeCell ref="AE23:AF23"/>
    <mergeCell ref="E15:AF15"/>
    <mergeCell ref="AA24:AD24"/>
    <mergeCell ref="AE26:AF26"/>
    <mergeCell ref="AA26:AD26"/>
    <mergeCell ref="AA27:AD27"/>
    <mergeCell ref="AA31:AD31"/>
    <mergeCell ref="AA28:AD28"/>
    <mergeCell ref="AA30:AD30"/>
    <mergeCell ref="Y30:Z30"/>
    <mergeCell ref="Y27:Z27"/>
    <mergeCell ref="Y31:Z31"/>
    <mergeCell ref="Y18:Z18"/>
    <mergeCell ref="E16:M16"/>
    <mergeCell ref="E17:M17"/>
    <mergeCell ref="E18:M18"/>
    <mergeCell ref="C19:C25"/>
    <mergeCell ref="B26:C33"/>
    <mergeCell ref="S30:T30"/>
    <mergeCell ref="N31:R31"/>
    <mergeCell ref="N32:R32"/>
    <mergeCell ref="N33:R33"/>
    <mergeCell ref="S31:T31"/>
    <mergeCell ref="S32:T32"/>
    <mergeCell ref="N19:R19"/>
    <mergeCell ref="E33:M33"/>
    <mergeCell ref="E32:M32"/>
    <mergeCell ref="E31:M31"/>
    <mergeCell ref="B11:B25"/>
    <mergeCell ref="C11:C18"/>
    <mergeCell ref="N14:R14"/>
    <mergeCell ref="S14:T14"/>
    <mergeCell ref="S33:T33"/>
    <mergeCell ref="E23:M23"/>
    <mergeCell ref="E22:M22"/>
    <mergeCell ref="E11:AF11"/>
    <mergeCell ref="N12:R12"/>
    <mergeCell ref="E27:M27"/>
    <mergeCell ref="E24:M24"/>
    <mergeCell ref="E25:M25"/>
    <mergeCell ref="E21:M21"/>
    <mergeCell ref="E19:M19"/>
    <mergeCell ref="AA1:AF2"/>
    <mergeCell ref="N9:T9"/>
    <mergeCell ref="U9:Z9"/>
    <mergeCell ref="AA9:AF9"/>
    <mergeCell ref="AA10:AF10"/>
    <mergeCell ref="U10:Z10"/>
    <mergeCell ref="N10:T10"/>
    <mergeCell ref="AE7:AF7"/>
    <mergeCell ref="A7:P7"/>
    <mergeCell ref="B9:M10"/>
    <mergeCell ref="Y7:AB7"/>
    <mergeCell ref="Q7:T7"/>
    <mergeCell ref="N16:R16"/>
    <mergeCell ref="S16:T16"/>
    <mergeCell ref="S17:T17"/>
    <mergeCell ref="S18:T18"/>
    <mergeCell ref="E12:M12"/>
    <mergeCell ref="E13:M13"/>
    <mergeCell ref="E14:M14"/>
    <mergeCell ref="AB42:AF42"/>
    <mergeCell ref="AG42:AH42"/>
    <mergeCell ref="U36:X36"/>
    <mergeCell ref="Y36:Z36"/>
    <mergeCell ref="AE20:AF20"/>
    <mergeCell ref="E20:M20"/>
    <mergeCell ref="N20:R20"/>
    <mergeCell ref="S20:T20"/>
    <mergeCell ref="U20:X20"/>
    <mergeCell ref="Y20:Z20"/>
    <mergeCell ref="U35:Z35"/>
    <mergeCell ref="AA36:AD36"/>
    <mergeCell ref="AA35:AF35"/>
    <mergeCell ref="AE36:AF36"/>
    <mergeCell ref="N35:T35"/>
    <mergeCell ref="AB41:AH41"/>
    <mergeCell ref="N36:S36"/>
    <mergeCell ref="E30:M30"/>
    <mergeCell ref="N30:R30"/>
    <mergeCell ref="AE27:AF27"/>
    <mergeCell ref="AE33:AF33"/>
    <mergeCell ref="Y32:Z32"/>
    <mergeCell ref="U30:X30"/>
    <mergeCell ref="U31:X31"/>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45811-A305-4614-8F68-1363DDB55493}">
  <sheetPr codeName="Sheet8"/>
  <dimension ref="A1:G19"/>
  <sheetViews>
    <sheetView zoomScaleNormal="100" workbookViewId="0">
      <selection activeCell="G10" sqref="G10"/>
    </sheetView>
  </sheetViews>
  <sheetFormatPr defaultRowHeight="13.5"/>
  <cols>
    <col min="1" max="2" width="2.5" style="71" customWidth="1"/>
    <col min="3" max="3" width="6.625" style="71" customWidth="1"/>
    <col min="4" max="4" width="2.625" style="71" customWidth="1"/>
    <col min="5" max="5" width="62.625" style="71" customWidth="1"/>
    <col min="6" max="6" width="2.625" style="71" customWidth="1"/>
    <col min="7" max="7" width="12.5" style="71" customWidth="1"/>
    <col min="8" max="8" width="2.75" style="71" customWidth="1"/>
    <col min="9" max="16384" width="9" style="71"/>
  </cols>
  <sheetData>
    <row r="1" spans="1:7" s="66" customFormat="1" ht="18" customHeight="1">
      <c r="A1" s="24" t="s">
        <v>188</v>
      </c>
      <c r="F1" s="821">
        <f>表1!AE1</f>
        <v>0</v>
      </c>
      <c r="G1" s="822"/>
    </row>
    <row r="2" spans="1:7" s="66" customFormat="1" ht="15.75" customHeight="1">
      <c r="A2" s="24"/>
      <c r="F2" s="823"/>
      <c r="G2" s="824"/>
    </row>
    <row r="3" spans="1:7" s="66" customFormat="1" ht="18" customHeight="1">
      <c r="B3" s="447" t="s">
        <v>233</v>
      </c>
      <c r="C3" s="447" t="s">
        <v>518</v>
      </c>
      <c r="D3" s="448"/>
      <c r="E3" s="448"/>
      <c r="F3" s="448"/>
      <c r="G3" s="448"/>
    </row>
    <row r="4" spans="1:7" s="66" customFormat="1" ht="18" customHeight="1">
      <c r="C4" s="152" t="s">
        <v>519</v>
      </c>
    </row>
    <row r="5" spans="1:7" s="66" customFormat="1" ht="15.95" customHeight="1">
      <c r="C5" s="829" t="s">
        <v>537</v>
      </c>
      <c r="D5" s="829"/>
      <c r="E5" s="829"/>
      <c r="F5" s="829"/>
      <c r="G5" s="829"/>
    </row>
    <row r="6" spans="1:7" s="67" customFormat="1" ht="15.95" customHeight="1">
      <c r="B6" s="33"/>
      <c r="C6" s="33" t="s">
        <v>194</v>
      </c>
      <c r="D6" s="33"/>
      <c r="E6" s="33"/>
      <c r="F6" s="33"/>
      <c r="G6" s="33"/>
    </row>
    <row r="7" spans="1:7" s="67" customFormat="1" ht="15.95" customHeight="1"/>
    <row r="8" spans="1:7" s="67" customFormat="1" ht="15.95" customHeight="1"/>
    <row r="9" spans="1:7" s="67" customFormat="1" ht="42.75" customHeight="1">
      <c r="B9" s="826" t="s">
        <v>117</v>
      </c>
      <c r="C9" s="827"/>
      <c r="D9" s="827"/>
      <c r="E9" s="827"/>
      <c r="F9" s="828"/>
      <c r="G9" s="68" t="s">
        <v>92</v>
      </c>
    </row>
    <row r="10" spans="1:7" ht="37.5" customHeight="1">
      <c r="A10" s="67"/>
      <c r="B10" s="69"/>
      <c r="C10" s="830" t="s">
        <v>112</v>
      </c>
      <c r="D10" s="830"/>
      <c r="E10" s="830"/>
      <c r="F10" s="70"/>
      <c r="G10" s="423"/>
    </row>
    <row r="11" spans="1:7" ht="37.5" customHeight="1">
      <c r="B11" s="72"/>
      <c r="C11" s="825" t="s">
        <v>113</v>
      </c>
      <c r="D11" s="825"/>
      <c r="E11" s="825"/>
      <c r="F11" s="73"/>
      <c r="G11" s="424"/>
    </row>
    <row r="12" spans="1:7" ht="37.5" customHeight="1">
      <c r="B12" s="72"/>
      <c r="C12" s="825" t="s">
        <v>365</v>
      </c>
      <c r="D12" s="825"/>
      <c r="E12" s="825"/>
      <c r="F12" s="73"/>
      <c r="G12" s="424"/>
    </row>
    <row r="13" spans="1:7" ht="37.5" customHeight="1">
      <c r="B13" s="72"/>
      <c r="C13" s="825" t="s">
        <v>114</v>
      </c>
      <c r="D13" s="825"/>
      <c r="E13" s="825"/>
      <c r="F13" s="73"/>
      <c r="G13" s="424"/>
    </row>
    <row r="14" spans="1:7" ht="37.5" customHeight="1">
      <c r="B14" s="72"/>
      <c r="C14" s="825" t="s">
        <v>366</v>
      </c>
      <c r="D14" s="825"/>
      <c r="E14" s="825"/>
      <c r="F14" s="73"/>
      <c r="G14" s="424"/>
    </row>
    <row r="15" spans="1:7" ht="37.5" customHeight="1">
      <c r="B15" s="72"/>
      <c r="C15" s="825" t="s">
        <v>115</v>
      </c>
      <c r="D15" s="825"/>
      <c r="E15" s="825"/>
      <c r="F15" s="73"/>
      <c r="G15" s="424"/>
    </row>
    <row r="16" spans="1:7" ht="37.5" customHeight="1">
      <c r="B16" s="72"/>
      <c r="C16" s="825" t="s">
        <v>538</v>
      </c>
      <c r="D16" s="825"/>
      <c r="E16" s="825"/>
      <c r="F16" s="73"/>
      <c r="G16" s="424"/>
    </row>
    <row r="17" spans="2:7" ht="37.5" customHeight="1">
      <c r="B17" s="72"/>
      <c r="C17" s="825" t="s">
        <v>116</v>
      </c>
      <c r="D17" s="825"/>
      <c r="E17" s="825"/>
      <c r="F17" s="73"/>
      <c r="G17" s="424"/>
    </row>
    <row r="18" spans="2:7" ht="37.5" customHeight="1">
      <c r="B18" s="72"/>
      <c r="C18" s="825" t="s">
        <v>215</v>
      </c>
      <c r="D18" s="825"/>
      <c r="E18" s="825"/>
      <c r="F18" s="73"/>
      <c r="G18" s="424"/>
    </row>
    <row r="19" spans="2:7" ht="37.5" customHeight="1">
      <c r="B19" s="74"/>
      <c r="C19" s="503" t="s">
        <v>173</v>
      </c>
      <c r="D19" s="146" t="s">
        <v>212</v>
      </c>
      <c r="E19" s="400"/>
      <c r="F19" s="145" t="s">
        <v>174</v>
      </c>
      <c r="G19" s="425"/>
    </row>
  </sheetData>
  <protectedRanges>
    <protectedRange sqref="G10:G19" name="範囲1"/>
  </protectedRanges>
  <mergeCells count="12">
    <mergeCell ref="F1:G2"/>
    <mergeCell ref="C17:E17"/>
    <mergeCell ref="C18:E18"/>
    <mergeCell ref="C11:E11"/>
    <mergeCell ref="C12:E12"/>
    <mergeCell ref="C13:E13"/>
    <mergeCell ref="C14:E14"/>
    <mergeCell ref="B9:F9"/>
    <mergeCell ref="C5:G5"/>
    <mergeCell ref="C10:E10"/>
    <mergeCell ref="C15:E15"/>
    <mergeCell ref="C16:E16"/>
  </mergeCells>
  <phoneticPr fontId="2"/>
  <pageMargins left="0.6692913385826772" right="0.19685039370078741" top="0.39370078740157483" bottom="0.51181102362204722" header="0.31496062992125984" footer="0.27559055118110237"/>
  <pageSetup paperSize="9" orientation="portrait" r:id="rId1"/>
  <headerFooter scaleWithDoc="0" alignWithMargins="0">
    <oddFooter>&amp;L&amp;9 2026.03.31新B&amp;C-6-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sizeWithCells="1">
                  <from>
                    <xdr:col>6</xdr:col>
                    <xdr:colOff>352425</xdr:colOff>
                    <xdr:row>9</xdr:row>
                    <xdr:rowOff>114300</xdr:rowOff>
                  </from>
                  <to>
                    <xdr:col>6</xdr:col>
                    <xdr:colOff>657225</xdr:colOff>
                    <xdr:row>9</xdr:row>
                    <xdr:rowOff>352425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sizeWithCells="1">
                  <from>
                    <xdr:col>6</xdr:col>
                    <xdr:colOff>352425</xdr:colOff>
                    <xdr:row>10</xdr:row>
                    <xdr:rowOff>114300</xdr:rowOff>
                  </from>
                  <to>
                    <xdr:col>6</xdr:col>
                    <xdr:colOff>657225</xdr:colOff>
                    <xdr:row>10</xdr:row>
                    <xdr:rowOff>352425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sizeWithCells="1">
                  <from>
                    <xdr:col>6</xdr:col>
                    <xdr:colOff>352425</xdr:colOff>
                    <xdr:row>11</xdr:row>
                    <xdr:rowOff>104775</xdr:rowOff>
                  </from>
                  <to>
                    <xdr:col>6</xdr:col>
                    <xdr:colOff>657225</xdr:colOff>
                    <xdr:row>11</xdr:row>
                    <xdr:rowOff>342900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sizeWithCells="1">
                  <from>
                    <xdr:col>6</xdr:col>
                    <xdr:colOff>352425</xdr:colOff>
                    <xdr:row>12</xdr:row>
                    <xdr:rowOff>104775</xdr:rowOff>
                  </from>
                  <to>
                    <xdr:col>6</xdr:col>
                    <xdr:colOff>657225</xdr:colOff>
                    <xdr:row>12</xdr:row>
                    <xdr:rowOff>342900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sizeWithCells="1">
                  <from>
                    <xdr:col>6</xdr:col>
                    <xdr:colOff>352425</xdr:colOff>
                    <xdr:row>13</xdr:row>
                    <xdr:rowOff>104775</xdr:rowOff>
                  </from>
                  <to>
                    <xdr:col>6</xdr:col>
                    <xdr:colOff>657225</xdr:colOff>
                    <xdr:row>13</xdr:row>
                    <xdr:rowOff>342900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sizeWithCells="1">
                  <from>
                    <xdr:col>6</xdr:col>
                    <xdr:colOff>352425</xdr:colOff>
                    <xdr:row>14</xdr:row>
                    <xdr:rowOff>95250</xdr:rowOff>
                  </from>
                  <to>
                    <xdr:col>6</xdr:col>
                    <xdr:colOff>657225</xdr:colOff>
                    <xdr:row>14</xdr:row>
                    <xdr:rowOff>333375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sizeWithCells="1">
                  <from>
                    <xdr:col>6</xdr:col>
                    <xdr:colOff>352425</xdr:colOff>
                    <xdr:row>15</xdr:row>
                    <xdr:rowOff>95250</xdr:rowOff>
                  </from>
                  <to>
                    <xdr:col>6</xdr:col>
                    <xdr:colOff>657225</xdr:colOff>
                    <xdr:row>15</xdr:row>
                    <xdr:rowOff>333375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sizeWithCells="1">
                  <from>
                    <xdr:col>6</xdr:col>
                    <xdr:colOff>352425</xdr:colOff>
                    <xdr:row>16</xdr:row>
                    <xdr:rowOff>95250</xdr:rowOff>
                  </from>
                  <to>
                    <xdr:col>6</xdr:col>
                    <xdr:colOff>657225</xdr:colOff>
                    <xdr:row>16</xdr:row>
                    <xdr:rowOff>333375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sizeWithCells="1">
                  <from>
                    <xdr:col>6</xdr:col>
                    <xdr:colOff>352425</xdr:colOff>
                    <xdr:row>17</xdr:row>
                    <xdr:rowOff>85725</xdr:rowOff>
                  </from>
                  <to>
                    <xdr:col>6</xdr:col>
                    <xdr:colOff>657225</xdr:colOff>
                    <xdr:row>17</xdr:row>
                    <xdr:rowOff>323850</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sizeWithCells="1">
                  <from>
                    <xdr:col>6</xdr:col>
                    <xdr:colOff>352425</xdr:colOff>
                    <xdr:row>18</xdr:row>
                    <xdr:rowOff>85725</xdr:rowOff>
                  </from>
                  <to>
                    <xdr:col>6</xdr:col>
                    <xdr:colOff>657225</xdr:colOff>
                    <xdr:row>18</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E848-A0C6-4BF1-B1B4-8ED9A5F9E069}">
  <dimension ref="A1:O13"/>
  <sheetViews>
    <sheetView zoomScaleNormal="100" workbookViewId="0">
      <selection activeCell="E11" sqref="E11:E13"/>
    </sheetView>
  </sheetViews>
  <sheetFormatPr defaultRowHeight="13.5"/>
  <cols>
    <col min="1" max="1" width="2.25" style="75" customWidth="1"/>
    <col min="2" max="2" width="2.5" style="75" customWidth="1"/>
    <col min="3" max="3" width="20.125" style="75" customWidth="1"/>
    <col min="4" max="4" width="2.5" style="75" customWidth="1"/>
    <col min="5" max="5" width="9.875" style="75" customWidth="1"/>
    <col min="6" max="6" width="2.125" style="75" customWidth="1"/>
    <col min="7" max="7" width="8.5" style="75" customWidth="1"/>
    <col min="8" max="8" width="2.375" style="75" customWidth="1"/>
    <col min="9" max="9" width="8.125" style="75" customWidth="1"/>
    <col min="10" max="10" width="2.125" style="75" customWidth="1"/>
    <col min="11" max="11" width="7.875" style="75" customWidth="1"/>
    <col min="12" max="12" width="2.375" style="75" customWidth="1"/>
    <col min="13" max="13" width="8.5" style="75" customWidth="1"/>
    <col min="14" max="14" width="2.375" style="75" customWidth="1"/>
    <col min="15" max="15" width="13.125" style="75" customWidth="1"/>
    <col min="16" max="16384" width="9" style="75"/>
  </cols>
  <sheetData>
    <row r="1" spans="1:15" s="37" customFormat="1" ht="18" customHeight="1">
      <c r="A1" s="36" t="s">
        <v>189</v>
      </c>
      <c r="N1" s="831">
        <f>表1!AE1</f>
        <v>0</v>
      </c>
      <c r="O1" s="832"/>
    </row>
    <row r="2" spans="1:15" s="37" customFormat="1" ht="15.95" customHeight="1">
      <c r="N2" s="833"/>
      <c r="O2" s="834"/>
    </row>
    <row r="3" spans="1:15" s="37" customFormat="1" ht="18" customHeight="1">
      <c r="B3" s="452" t="s">
        <v>233</v>
      </c>
      <c r="C3" s="452" t="s">
        <v>516</v>
      </c>
    </row>
    <row r="4" spans="1:15" s="37" customFormat="1" ht="15.95" customHeight="1">
      <c r="C4" s="335" t="s">
        <v>370</v>
      </c>
    </row>
    <row r="5" spans="1:15" ht="15.95" customHeight="1"/>
    <row r="6" spans="1:15" ht="15.95" customHeight="1"/>
    <row r="8" spans="1:15" s="37" customFormat="1" ht="19.5" customHeight="1">
      <c r="A8" s="75"/>
      <c r="B8" s="840" t="s">
        <v>96</v>
      </c>
      <c r="C8" s="840"/>
      <c r="D8" s="840"/>
      <c r="E8" s="862" t="s">
        <v>332</v>
      </c>
      <c r="F8" s="862"/>
      <c r="G8" s="861" t="s">
        <v>97</v>
      </c>
      <c r="H8" s="861"/>
      <c r="I8" s="861"/>
      <c r="J8" s="861"/>
      <c r="K8" s="861" t="s">
        <v>98</v>
      </c>
      <c r="L8" s="861"/>
      <c r="M8" s="861"/>
      <c r="N8" s="861"/>
      <c r="O8" s="861"/>
    </row>
    <row r="9" spans="1:15" s="37" customFormat="1" ht="27" customHeight="1">
      <c r="B9" s="840"/>
      <c r="C9" s="840"/>
      <c r="D9" s="840"/>
      <c r="E9" s="860"/>
      <c r="F9" s="860"/>
      <c r="G9" s="860" t="s">
        <v>99</v>
      </c>
      <c r="H9" s="860"/>
      <c r="I9" s="863" t="s">
        <v>100</v>
      </c>
      <c r="J9" s="863"/>
      <c r="K9" s="860" t="s">
        <v>101</v>
      </c>
      <c r="L9" s="863"/>
      <c r="M9" s="863" t="s">
        <v>100</v>
      </c>
      <c r="N9" s="863"/>
      <c r="O9" s="44" t="s">
        <v>102</v>
      </c>
    </row>
    <row r="10" spans="1:15" s="37" customFormat="1" ht="31.5" customHeight="1">
      <c r="B10" s="840"/>
      <c r="C10" s="840"/>
      <c r="D10" s="840"/>
      <c r="E10" s="856" t="s">
        <v>175</v>
      </c>
      <c r="F10" s="856"/>
      <c r="G10" s="855" t="s">
        <v>176</v>
      </c>
      <c r="H10" s="855"/>
      <c r="I10" s="856" t="s">
        <v>217</v>
      </c>
      <c r="J10" s="856"/>
      <c r="K10" s="856" t="s">
        <v>177</v>
      </c>
      <c r="L10" s="856"/>
      <c r="M10" s="855" t="s">
        <v>218</v>
      </c>
      <c r="N10" s="856"/>
      <c r="O10" s="45" t="s">
        <v>178</v>
      </c>
    </row>
    <row r="11" spans="1:15" ht="63" customHeight="1">
      <c r="A11" s="37"/>
      <c r="B11" s="857" t="s">
        <v>517</v>
      </c>
      <c r="C11" s="858"/>
      <c r="D11" s="859"/>
      <c r="E11" s="841"/>
      <c r="F11" s="837" t="s">
        <v>84</v>
      </c>
      <c r="G11" s="494"/>
      <c r="H11" s="46" t="s">
        <v>84</v>
      </c>
      <c r="I11" s="434" t="str">
        <f>IF($E$11=0,"",G11/$E$11*100)</f>
        <v/>
      </c>
      <c r="J11" s="46" t="s">
        <v>172</v>
      </c>
      <c r="K11" s="494"/>
      <c r="L11" s="46" t="s">
        <v>84</v>
      </c>
      <c r="M11" s="435" t="str">
        <f>IF(COUNT(K11)=0,"",(G11+K11)/$E$11*100)</f>
        <v/>
      </c>
      <c r="N11" s="46" t="s">
        <v>172</v>
      </c>
      <c r="O11" s="426"/>
    </row>
    <row r="12" spans="1:15" ht="14.25" customHeight="1">
      <c r="B12" s="852" t="s">
        <v>103</v>
      </c>
      <c r="C12" s="853"/>
      <c r="D12" s="854"/>
      <c r="E12" s="842"/>
      <c r="F12" s="838"/>
      <c r="G12" s="846"/>
      <c r="H12" s="850" t="s">
        <v>84</v>
      </c>
      <c r="I12" s="844" t="str">
        <f>IF($E$11=0,"",G12/$E$11*100)</f>
        <v/>
      </c>
      <c r="J12" s="850" t="s">
        <v>94</v>
      </c>
      <c r="K12" s="846"/>
      <c r="L12" s="850" t="s">
        <v>95</v>
      </c>
      <c r="M12" s="848" t="str">
        <f>IF(COUNT(K12)=0,"",(G12+K12)/$E$11*100)</f>
        <v/>
      </c>
      <c r="N12" s="850" t="s">
        <v>172</v>
      </c>
      <c r="O12" s="835"/>
    </row>
    <row r="13" spans="1:15" ht="57" customHeight="1">
      <c r="B13" s="150" t="s">
        <v>179</v>
      </c>
      <c r="C13" s="401"/>
      <c r="D13" s="149" t="s">
        <v>180</v>
      </c>
      <c r="E13" s="843"/>
      <c r="F13" s="839"/>
      <c r="G13" s="847"/>
      <c r="H13" s="851"/>
      <c r="I13" s="845" t="str">
        <f>IF($E$11=0,"",G13/$E$11*100)</f>
        <v/>
      </c>
      <c r="J13" s="851"/>
      <c r="K13" s="847"/>
      <c r="L13" s="851"/>
      <c r="M13" s="849" t="str">
        <f>IF(COUNT(K13)=0,"",(G13+K13)/$E$11*100)</f>
        <v/>
      </c>
      <c r="N13" s="851"/>
      <c r="O13" s="836"/>
    </row>
  </sheetData>
  <mergeCells count="27">
    <mergeCell ref="K8:O8"/>
    <mergeCell ref="E8:F9"/>
    <mergeCell ref="K9:L9"/>
    <mergeCell ref="M9:N9"/>
    <mergeCell ref="I9:J9"/>
    <mergeCell ref="G8:J8"/>
    <mergeCell ref="B11:D11"/>
    <mergeCell ref="I10:J10"/>
    <mergeCell ref="K10:L10"/>
    <mergeCell ref="N12:N13"/>
    <mergeCell ref="G9:H9"/>
    <mergeCell ref="N1:O2"/>
    <mergeCell ref="O12:O13"/>
    <mergeCell ref="F11:F13"/>
    <mergeCell ref="B8:D10"/>
    <mergeCell ref="E11:E13"/>
    <mergeCell ref="I12:I13"/>
    <mergeCell ref="K12:K13"/>
    <mergeCell ref="M12:M13"/>
    <mergeCell ref="J12:J13"/>
    <mergeCell ref="H12:H13"/>
    <mergeCell ref="L12:L13"/>
    <mergeCell ref="B12:D12"/>
    <mergeCell ref="G12:G13"/>
    <mergeCell ref="M10:N10"/>
    <mergeCell ref="E10:F10"/>
    <mergeCell ref="G10:H10"/>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E937-5FBF-4D2F-8759-814122F83F15}">
  <dimension ref="A1:P40"/>
  <sheetViews>
    <sheetView zoomScaleNormal="100" workbookViewId="0">
      <selection activeCell="F14" sqref="F14:F25"/>
    </sheetView>
  </sheetViews>
  <sheetFormatPr defaultRowHeight="13.5"/>
  <cols>
    <col min="1" max="1" width="2.125" style="116" customWidth="1"/>
    <col min="2" max="2" width="2.5" style="116" customWidth="1"/>
    <col min="3" max="3" width="2.25" style="116" customWidth="1"/>
    <col min="4" max="4" width="23.25" style="117" customWidth="1"/>
    <col min="5" max="5" width="12.375" style="117" bestFit="1" customWidth="1"/>
    <col min="6" max="6" width="5.625" style="116" customWidth="1"/>
    <col min="7" max="7" width="2" style="116" customWidth="1"/>
    <col min="8" max="8" width="5.625" style="116" customWidth="1"/>
    <col min="9" max="9" width="2" style="116" customWidth="1"/>
    <col min="10" max="10" width="5.625" style="116" customWidth="1"/>
    <col min="11" max="11" width="1.875" style="116" customWidth="1"/>
    <col min="12" max="12" width="6" style="116" customWidth="1"/>
    <col min="13" max="13" width="2" style="116" customWidth="1"/>
    <col min="14" max="14" width="10.75" style="116" customWidth="1"/>
    <col min="15" max="15" width="5.625" style="116" customWidth="1"/>
    <col min="16" max="16" width="2.375" style="116" customWidth="1"/>
    <col min="17" max="17" width="1.25" style="116" customWidth="1"/>
    <col min="18" max="16384" width="9" style="116"/>
  </cols>
  <sheetData>
    <row r="1" spans="1:16" ht="17.25">
      <c r="A1" s="115" t="s">
        <v>190</v>
      </c>
      <c r="N1" s="864">
        <f>表1!AE1</f>
        <v>0</v>
      </c>
      <c r="O1" s="865"/>
      <c r="P1" s="866"/>
    </row>
    <row r="2" spans="1:16" ht="15.95" customHeight="1">
      <c r="N2" s="867"/>
      <c r="O2" s="868"/>
      <c r="P2" s="869"/>
    </row>
    <row r="3" spans="1:16" ht="18" customHeight="1">
      <c r="B3" s="332" t="s">
        <v>233</v>
      </c>
      <c r="C3" s="332" t="s">
        <v>513</v>
      </c>
    </row>
    <row r="4" spans="1:16" ht="15.95" customHeight="1">
      <c r="B4" s="118"/>
      <c r="C4" s="100" t="s">
        <v>384</v>
      </c>
      <c r="D4" s="119"/>
      <c r="E4" s="119"/>
    </row>
    <row r="5" spans="1:16" ht="10.5" customHeight="1">
      <c r="C5" s="120"/>
      <c r="D5" s="120"/>
      <c r="E5" s="120"/>
      <c r="F5" s="120"/>
      <c r="G5" s="120"/>
      <c r="H5" s="120"/>
      <c r="I5" s="120"/>
      <c r="J5" s="120"/>
      <c r="K5" s="120"/>
      <c r="L5" s="120"/>
      <c r="M5" s="120"/>
      <c r="N5" s="120"/>
      <c r="O5" s="120"/>
      <c r="P5" s="121"/>
    </row>
    <row r="6" spans="1:16" ht="18" customHeight="1">
      <c r="B6" s="332" t="s">
        <v>233</v>
      </c>
      <c r="C6" s="332" t="s">
        <v>514</v>
      </c>
    </row>
    <row r="7" spans="1:16" ht="18" customHeight="1">
      <c r="C7" s="332" t="s">
        <v>515</v>
      </c>
    </row>
    <row r="8" spans="1:16" ht="15.95" customHeight="1">
      <c r="B8" s="118"/>
      <c r="C8" s="100" t="s">
        <v>375</v>
      </c>
      <c r="D8" s="119"/>
      <c r="E8" s="119"/>
    </row>
    <row r="9" spans="1:16" ht="15.95" customHeight="1">
      <c r="B9" s="118"/>
      <c r="C9" s="100" t="s">
        <v>373</v>
      </c>
      <c r="D9" s="119"/>
      <c r="E9" s="119"/>
    </row>
    <row r="10" spans="1:16" ht="12.75" customHeight="1"/>
    <row r="11" spans="1:16" ht="18" customHeight="1">
      <c r="B11" s="894"/>
      <c r="C11" s="895"/>
      <c r="D11" s="895"/>
      <c r="E11" s="896"/>
      <c r="F11" s="878" t="s">
        <v>97</v>
      </c>
      <c r="G11" s="878"/>
      <c r="H11" s="878"/>
      <c r="I11" s="878"/>
      <c r="J11" s="878"/>
      <c r="K11" s="878"/>
      <c r="L11" s="878" t="s">
        <v>104</v>
      </c>
      <c r="M11" s="878"/>
      <c r="N11" s="878"/>
      <c r="O11" s="878"/>
      <c r="P11" s="878"/>
    </row>
    <row r="12" spans="1:16" ht="70.5" customHeight="1">
      <c r="B12" s="897"/>
      <c r="C12" s="898"/>
      <c r="D12" s="898"/>
      <c r="E12" s="899"/>
      <c r="F12" s="879" t="s">
        <v>132</v>
      </c>
      <c r="G12" s="879"/>
      <c r="H12" s="879" t="s">
        <v>105</v>
      </c>
      <c r="I12" s="879"/>
      <c r="J12" s="879" t="s">
        <v>211</v>
      </c>
      <c r="K12" s="879"/>
      <c r="L12" s="879" t="s">
        <v>369</v>
      </c>
      <c r="M12" s="879"/>
      <c r="N12" s="122" t="s">
        <v>102</v>
      </c>
      <c r="O12" s="879" t="s">
        <v>106</v>
      </c>
      <c r="P12" s="879"/>
    </row>
    <row r="13" spans="1:16" ht="22.5" customHeight="1" thickBot="1">
      <c r="B13" s="900"/>
      <c r="C13" s="901"/>
      <c r="D13" s="901"/>
      <c r="E13" s="902"/>
      <c r="F13" s="872" t="s">
        <v>21</v>
      </c>
      <c r="G13" s="872"/>
      <c r="H13" s="872" t="s">
        <v>22</v>
      </c>
      <c r="I13" s="872"/>
      <c r="J13" s="877" t="s">
        <v>219</v>
      </c>
      <c r="K13" s="872"/>
      <c r="L13" s="872" t="s">
        <v>23</v>
      </c>
      <c r="M13" s="872"/>
      <c r="N13" s="123" t="s">
        <v>258</v>
      </c>
      <c r="O13" s="872" t="s">
        <v>24</v>
      </c>
      <c r="P13" s="872"/>
    </row>
    <row r="14" spans="1:16" ht="26.1" customHeight="1" thickTop="1">
      <c r="B14" s="904" t="s">
        <v>121</v>
      </c>
      <c r="C14" s="920" t="s">
        <v>27</v>
      </c>
      <c r="D14" s="918" t="s">
        <v>107</v>
      </c>
      <c r="E14" s="124" t="s">
        <v>167</v>
      </c>
      <c r="F14" s="884"/>
      <c r="G14" s="887" t="s">
        <v>84</v>
      </c>
      <c r="H14" s="486"/>
      <c r="I14" s="125" t="s">
        <v>84</v>
      </c>
      <c r="J14" s="429" t="str">
        <f t="shared" ref="J14:J24" si="0">IF($F$14&gt;0,H14/$F$14*100,"")</f>
        <v/>
      </c>
      <c r="K14" s="125" t="s">
        <v>186</v>
      </c>
      <c r="L14" s="486"/>
      <c r="M14" s="125" t="s">
        <v>84</v>
      </c>
      <c r="N14" s="402"/>
      <c r="O14" s="486"/>
      <c r="P14" s="125" t="s">
        <v>84</v>
      </c>
    </row>
    <row r="15" spans="1:16" ht="26.1" customHeight="1">
      <c r="B15" s="904"/>
      <c r="C15" s="921"/>
      <c r="D15" s="919"/>
      <c r="E15" s="185" t="s">
        <v>168</v>
      </c>
      <c r="F15" s="885"/>
      <c r="G15" s="888"/>
      <c r="H15" s="487"/>
      <c r="I15" s="186" t="s">
        <v>84</v>
      </c>
      <c r="J15" s="430" t="str">
        <f t="shared" si="0"/>
        <v/>
      </c>
      <c r="K15" s="186" t="s">
        <v>186</v>
      </c>
      <c r="L15" s="487"/>
      <c r="M15" s="186" t="s">
        <v>84</v>
      </c>
      <c r="N15" s="403"/>
      <c r="O15" s="487"/>
      <c r="P15" s="130" t="s">
        <v>84</v>
      </c>
    </row>
    <row r="16" spans="1:16" ht="26.1" customHeight="1">
      <c r="B16" s="904"/>
      <c r="C16" s="921"/>
      <c r="D16" s="330" t="s">
        <v>334</v>
      </c>
      <c r="E16" s="331"/>
      <c r="F16" s="885"/>
      <c r="G16" s="888"/>
      <c r="H16" s="488"/>
      <c r="I16" s="130" t="s">
        <v>84</v>
      </c>
      <c r="J16" s="431" t="str">
        <f>IF($F$14&gt;0,H16/$F$14*100,"")</f>
        <v/>
      </c>
      <c r="K16" s="130" t="s">
        <v>172</v>
      </c>
      <c r="L16" s="488"/>
      <c r="M16" s="130" t="s">
        <v>84</v>
      </c>
      <c r="N16" s="404"/>
      <c r="O16" s="488"/>
      <c r="P16" s="127" t="s">
        <v>84</v>
      </c>
    </row>
    <row r="17" spans="2:16" ht="26.1" customHeight="1">
      <c r="B17" s="905"/>
      <c r="C17" s="921"/>
      <c r="D17" s="128" t="s">
        <v>86</v>
      </c>
      <c r="E17" s="129"/>
      <c r="F17" s="885"/>
      <c r="G17" s="888"/>
      <c r="H17" s="488"/>
      <c r="I17" s="130" t="s">
        <v>84</v>
      </c>
      <c r="J17" s="431" t="str">
        <f t="shared" si="0"/>
        <v/>
      </c>
      <c r="K17" s="130" t="s">
        <v>186</v>
      </c>
      <c r="L17" s="488"/>
      <c r="M17" s="130" t="s">
        <v>84</v>
      </c>
      <c r="N17" s="404"/>
      <c r="O17" s="488"/>
      <c r="P17" s="130" t="s">
        <v>84</v>
      </c>
    </row>
    <row r="18" spans="2:16" ht="26.1" customHeight="1">
      <c r="B18" s="905"/>
      <c r="C18" s="921"/>
      <c r="D18" s="128" t="s">
        <v>87</v>
      </c>
      <c r="E18" s="129"/>
      <c r="F18" s="885"/>
      <c r="G18" s="888"/>
      <c r="H18" s="488"/>
      <c r="I18" s="130" t="s">
        <v>84</v>
      </c>
      <c r="J18" s="431" t="str">
        <f t="shared" si="0"/>
        <v/>
      </c>
      <c r="K18" s="130" t="s">
        <v>186</v>
      </c>
      <c r="L18" s="488"/>
      <c r="M18" s="130" t="s">
        <v>84</v>
      </c>
      <c r="N18" s="404"/>
      <c r="O18" s="488"/>
      <c r="P18" s="130" t="s">
        <v>84</v>
      </c>
    </row>
    <row r="19" spans="2:16" ht="26.1" customHeight="1">
      <c r="B19" s="905"/>
      <c r="C19" s="921"/>
      <c r="D19" s="923" t="s">
        <v>29</v>
      </c>
      <c r="E19" s="131" t="s">
        <v>169</v>
      </c>
      <c r="F19" s="885"/>
      <c r="G19" s="888"/>
      <c r="H19" s="488"/>
      <c r="I19" s="130" t="s">
        <v>84</v>
      </c>
      <c r="J19" s="431" t="str">
        <f t="shared" si="0"/>
        <v/>
      </c>
      <c r="K19" s="130" t="s">
        <v>186</v>
      </c>
      <c r="L19" s="488"/>
      <c r="M19" s="130" t="s">
        <v>84</v>
      </c>
      <c r="N19" s="404"/>
      <c r="O19" s="488"/>
      <c r="P19" s="130" t="s">
        <v>84</v>
      </c>
    </row>
    <row r="20" spans="2:16" ht="26.1" customHeight="1">
      <c r="B20" s="905"/>
      <c r="C20" s="922"/>
      <c r="D20" s="924"/>
      <c r="E20" s="126" t="s">
        <v>168</v>
      </c>
      <c r="F20" s="885"/>
      <c r="G20" s="888"/>
      <c r="H20" s="488"/>
      <c r="I20" s="130" t="s">
        <v>84</v>
      </c>
      <c r="J20" s="431" t="str">
        <f t="shared" si="0"/>
        <v/>
      </c>
      <c r="K20" s="130" t="s">
        <v>186</v>
      </c>
      <c r="L20" s="488"/>
      <c r="M20" s="130" t="s">
        <v>84</v>
      </c>
      <c r="N20" s="404"/>
      <c r="O20" s="488"/>
      <c r="P20" s="130" t="s">
        <v>84</v>
      </c>
    </row>
    <row r="21" spans="2:16" ht="26.1" customHeight="1">
      <c r="B21" s="905"/>
      <c r="C21" s="873" t="s">
        <v>30</v>
      </c>
      <c r="D21" s="874"/>
      <c r="E21" s="131" t="s">
        <v>169</v>
      </c>
      <c r="F21" s="885"/>
      <c r="G21" s="888"/>
      <c r="H21" s="488"/>
      <c r="I21" s="130" t="s">
        <v>84</v>
      </c>
      <c r="J21" s="431" t="str">
        <f t="shared" si="0"/>
        <v/>
      </c>
      <c r="K21" s="130" t="s">
        <v>186</v>
      </c>
      <c r="L21" s="488"/>
      <c r="M21" s="130" t="s">
        <v>84</v>
      </c>
      <c r="N21" s="404"/>
      <c r="O21" s="488"/>
      <c r="P21" s="130" t="s">
        <v>84</v>
      </c>
    </row>
    <row r="22" spans="2:16" ht="26.1" customHeight="1">
      <c r="B22" s="905"/>
      <c r="C22" s="875"/>
      <c r="D22" s="876"/>
      <c r="E22" s="126" t="s">
        <v>168</v>
      </c>
      <c r="F22" s="885"/>
      <c r="G22" s="888"/>
      <c r="H22" s="488"/>
      <c r="I22" s="130" t="s">
        <v>84</v>
      </c>
      <c r="J22" s="431" t="str">
        <f t="shared" si="0"/>
        <v/>
      </c>
      <c r="K22" s="130" t="s">
        <v>186</v>
      </c>
      <c r="L22" s="488"/>
      <c r="M22" s="130" t="s">
        <v>84</v>
      </c>
      <c r="N22" s="404"/>
      <c r="O22" s="488"/>
      <c r="P22" s="130" t="s">
        <v>84</v>
      </c>
    </row>
    <row r="23" spans="2:16" ht="26.1" customHeight="1">
      <c r="B23" s="905"/>
      <c r="C23" s="132" t="s">
        <v>170</v>
      </c>
      <c r="D23" s="129"/>
      <c r="E23" s="133"/>
      <c r="F23" s="885"/>
      <c r="G23" s="888"/>
      <c r="H23" s="488"/>
      <c r="I23" s="130" t="s">
        <v>84</v>
      </c>
      <c r="J23" s="431" t="str">
        <f t="shared" si="0"/>
        <v/>
      </c>
      <c r="K23" s="130" t="s">
        <v>186</v>
      </c>
      <c r="L23" s="488"/>
      <c r="M23" s="130" t="s">
        <v>84</v>
      </c>
      <c r="N23" s="404"/>
      <c r="O23" s="488"/>
      <c r="P23" s="130" t="s">
        <v>84</v>
      </c>
    </row>
    <row r="24" spans="2:16" ht="26.1" customHeight="1">
      <c r="B24" s="905"/>
      <c r="C24" s="134" t="s">
        <v>171</v>
      </c>
      <c r="D24" s="135"/>
      <c r="E24" s="136"/>
      <c r="F24" s="885"/>
      <c r="G24" s="888"/>
      <c r="H24" s="489"/>
      <c r="I24" s="130" t="s">
        <v>84</v>
      </c>
      <c r="J24" s="432" t="str">
        <f t="shared" si="0"/>
        <v/>
      </c>
      <c r="K24" s="130" t="s">
        <v>186</v>
      </c>
      <c r="L24" s="489"/>
      <c r="M24" s="130" t="s">
        <v>84</v>
      </c>
      <c r="N24" s="405"/>
      <c r="O24" s="489"/>
      <c r="P24" s="137" t="s">
        <v>84</v>
      </c>
    </row>
    <row r="25" spans="2:16" ht="26.1" customHeight="1" thickBot="1">
      <c r="B25" s="911"/>
      <c r="C25" s="915" t="s">
        <v>25</v>
      </c>
      <c r="D25" s="916"/>
      <c r="E25" s="917"/>
      <c r="F25" s="886"/>
      <c r="G25" s="889"/>
      <c r="H25" s="490">
        <f>SUM(H14:H24)</f>
        <v>0</v>
      </c>
      <c r="I25" s="138" t="s">
        <v>84</v>
      </c>
      <c r="J25" s="428" t="str">
        <f>IF($F$14&gt;0,H25/$F$14*100,"")</f>
        <v/>
      </c>
      <c r="K25" s="138" t="s">
        <v>186</v>
      </c>
      <c r="L25" s="490">
        <f>SUM(L14:L24)</f>
        <v>0</v>
      </c>
      <c r="M25" s="138" t="s">
        <v>84</v>
      </c>
      <c r="N25" s="406" t="s">
        <v>6</v>
      </c>
      <c r="O25" s="490">
        <f>SUM(O13:O24)</f>
        <v>0</v>
      </c>
      <c r="P25" s="138" t="s">
        <v>84</v>
      </c>
    </row>
    <row r="26" spans="2:16" ht="26.1" customHeight="1" thickTop="1">
      <c r="B26" s="903" t="s">
        <v>120</v>
      </c>
      <c r="C26" s="907" t="s">
        <v>28</v>
      </c>
      <c r="D26" s="139" t="s">
        <v>107</v>
      </c>
      <c r="E26" s="140"/>
      <c r="F26" s="890"/>
      <c r="G26" s="880" t="s">
        <v>84</v>
      </c>
      <c r="H26" s="486"/>
      <c r="I26" s="125" t="s">
        <v>84</v>
      </c>
      <c r="J26" s="429" t="str">
        <f t="shared" ref="J26:J32" si="1">IF($F$26&gt;0,H26/$F$26*100,"")</f>
        <v/>
      </c>
      <c r="K26" s="125" t="s">
        <v>186</v>
      </c>
      <c r="L26" s="492"/>
      <c r="M26" s="125" t="s">
        <v>84</v>
      </c>
      <c r="N26" s="402"/>
      <c r="O26" s="486"/>
      <c r="P26" s="125" t="s">
        <v>84</v>
      </c>
    </row>
    <row r="27" spans="2:16" ht="26.1" customHeight="1">
      <c r="B27" s="904"/>
      <c r="C27" s="908"/>
      <c r="D27" s="129" t="s">
        <v>334</v>
      </c>
      <c r="E27" s="133"/>
      <c r="F27" s="891"/>
      <c r="G27" s="881"/>
      <c r="H27" s="488"/>
      <c r="I27" s="130" t="s">
        <v>84</v>
      </c>
      <c r="J27" s="431" t="str">
        <f t="shared" si="1"/>
        <v/>
      </c>
      <c r="K27" s="130" t="s">
        <v>172</v>
      </c>
      <c r="L27" s="493"/>
      <c r="M27" s="130" t="s">
        <v>84</v>
      </c>
      <c r="N27" s="404"/>
      <c r="O27" s="488"/>
      <c r="P27" s="130" t="s">
        <v>84</v>
      </c>
    </row>
    <row r="28" spans="2:16" ht="26.1" customHeight="1">
      <c r="B28" s="905"/>
      <c r="C28" s="909"/>
      <c r="D28" s="129" t="s">
        <v>86</v>
      </c>
      <c r="E28" s="133"/>
      <c r="F28" s="892"/>
      <c r="G28" s="882"/>
      <c r="H28" s="488"/>
      <c r="I28" s="130" t="s">
        <v>84</v>
      </c>
      <c r="J28" s="431" t="str">
        <f t="shared" si="1"/>
        <v/>
      </c>
      <c r="K28" s="130" t="s">
        <v>186</v>
      </c>
      <c r="L28" s="493"/>
      <c r="M28" s="130" t="s">
        <v>84</v>
      </c>
      <c r="N28" s="404"/>
      <c r="O28" s="488"/>
      <c r="P28" s="130" t="s">
        <v>84</v>
      </c>
    </row>
    <row r="29" spans="2:16" ht="26.1" customHeight="1">
      <c r="B29" s="905"/>
      <c r="C29" s="909"/>
      <c r="D29" s="129" t="s">
        <v>87</v>
      </c>
      <c r="E29" s="133"/>
      <c r="F29" s="892"/>
      <c r="G29" s="882"/>
      <c r="H29" s="488"/>
      <c r="I29" s="130" t="s">
        <v>84</v>
      </c>
      <c r="J29" s="431" t="str">
        <f t="shared" si="1"/>
        <v/>
      </c>
      <c r="K29" s="130" t="s">
        <v>186</v>
      </c>
      <c r="L29" s="493"/>
      <c r="M29" s="130" t="s">
        <v>84</v>
      </c>
      <c r="N29" s="404"/>
      <c r="O29" s="488"/>
      <c r="P29" s="130" t="s">
        <v>84</v>
      </c>
    </row>
    <row r="30" spans="2:16" ht="26.1" customHeight="1">
      <c r="B30" s="905"/>
      <c r="C30" s="910"/>
      <c r="D30" s="129" t="s">
        <v>29</v>
      </c>
      <c r="E30" s="133"/>
      <c r="F30" s="892"/>
      <c r="G30" s="882"/>
      <c r="H30" s="488"/>
      <c r="I30" s="130" t="s">
        <v>84</v>
      </c>
      <c r="J30" s="431" t="str">
        <f t="shared" si="1"/>
        <v/>
      </c>
      <c r="K30" s="130" t="s">
        <v>186</v>
      </c>
      <c r="L30" s="493"/>
      <c r="M30" s="130" t="s">
        <v>84</v>
      </c>
      <c r="N30" s="404"/>
      <c r="O30" s="488"/>
      <c r="P30" s="130" t="s">
        <v>84</v>
      </c>
    </row>
    <row r="31" spans="2:16" ht="26.1" customHeight="1">
      <c r="B31" s="905"/>
      <c r="C31" s="870" t="s">
        <v>30</v>
      </c>
      <c r="D31" s="871"/>
      <c r="E31" s="141"/>
      <c r="F31" s="892"/>
      <c r="G31" s="882"/>
      <c r="H31" s="488"/>
      <c r="I31" s="130" t="s">
        <v>84</v>
      </c>
      <c r="J31" s="432" t="str">
        <f t="shared" si="1"/>
        <v/>
      </c>
      <c r="K31" s="130" t="s">
        <v>186</v>
      </c>
      <c r="L31" s="488"/>
      <c r="M31" s="130" t="s">
        <v>84</v>
      </c>
      <c r="N31" s="404"/>
      <c r="O31" s="488"/>
      <c r="P31" s="130" t="s">
        <v>84</v>
      </c>
    </row>
    <row r="32" spans="2:16" ht="26.1" customHeight="1">
      <c r="B32" s="906"/>
      <c r="C32" s="912" t="s">
        <v>25</v>
      </c>
      <c r="D32" s="913"/>
      <c r="E32" s="914"/>
      <c r="F32" s="893"/>
      <c r="G32" s="883"/>
      <c r="H32" s="491">
        <f>SUM(H26:H31)</f>
        <v>0</v>
      </c>
      <c r="I32" s="142" t="s">
        <v>84</v>
      </c>
      <c r="J32" s="433" t="str">
        <f t="shared" si="1"/>
        <v/>
      </c>
      <c r="K32" s="142" t="s">
        <v>186</v>
      </c>
      <c r="L32" s="491">
        <f>SUM(L26:L31)</f>
        <v>0</v>
      </c>
      <c r="M32" s="142" t="s">
        <v>84</v>
      </c>
      <c r="N32" s="407" t="s">
        <v>6</v>
      </c>
      <c r="O32" s="491">
        <f>SUM(O26:O31)</f>
        <v>0</v>
      </c>
      <c r="P32" s="142" t="s">
        <v>84</v>
      </c>
    </row>
    <row r="33" spans="2:4" ht="9" customHeight="1"/>
    <row r="34" spans="2:4">
      <c r="B34" s="336" t="s">
        <v>457</v>
      </c>
      <c r="C34" s="56" t="s">
        <v>470</v>
      </c>
      <c r="D34" s="48"/>
    </row>
    <row r="35" spans="2:4">
      <c r="B35" s="83"/>
      <c r="C35" s="83" t="s">
        <v>471</v>
      </c>
      <c r="D35" s="48"/>
    </row>
    <row r="36" spans="2:4">
      <c r="B36" s="83" t="s">
        <v>461</v>
      </c>
      <c r="C36" s="56" t="s">
        <v>472</v>
      </c>
    </row>
    <row r="37" spans="2:4">
      <c r="B37" s="84" t="s">
        <v>464</v>
      </c>
      <c r="C37" s="56" t="s">
        <v>474</v>
      </c>
    </row>
    <row r="38" spans="2:4">
      <c r="B38" s="83"/>
      <c r="C38" s="56" t="s">
        <v>473</v>
      </c>
    </row>
    <row r="39" spans="2:4">
      <c r="B39" s="83"/>
      <c r="C39" s="56" t="s">
        <v>475</v>
      </c>
    </row>
    <row r="40" spans="2:4">
      <c r="B40" s="143"/>
    </row>
  </sheetData>
  <protectedRanges>
    <protectedRange sqref="F14:F32" name="範囲1_1"/>
    <protectedRange sqref="O14:O24" name="範囲5"/>
    <protectedRange sqref="N14:N24" name="範囲4"/>
    <protectedRange sqref="L14:L24" name="範囲3"/>
    <protectedRange sqref="H14:H24" name="範囲2"/>
    <protectedRange sqref="O25" name="範囲5_2"/>
    <protectedRange sqref="N25" name="範囲4_2"/>
    <protectedRange sqref="L25" name="範囲3_2"/>
    <protectedRange sqref="H25" name="範囲2_2"/>
    <protectedRange sqref="O26:O31" name="範囲5_4"/>
    <protectedRange sqref="N26:N31" name="範囲4_4"/>
    <protectedRange sqref="L26:L31" name="範囲3_4"/>
    <protectedRange sqref="H26:H31" name="範囲2_4"/>
    <protectedRange sqref="O32" name="範囲5_3"/>
    <protectedRange sqref="N32" name="範囲4_3"/>
    <protectedRange sqref="L32" name="範囲3_3"/>
    <protectedRange sqref="H32" name="範囲2_3"/>
  </protectedRanges>
  <mergeCells count="28">
    <mergeCell ref="F26:F32"/>
    <mergeCell ref="F13:G13"/>
    <mergeCell ref="F11:K11"/>
    <mergeCell ref="B11:E13"/>
    <mergeCell ref="B26:B32"/>
    <mergeCell ref="C26:C30"/>
    <mergeCell ref="B14:B25"/>
    <mergeCell ref="C32:E32"/>
    <mergeCell ref="C25:E25"/>
    <mergeCell ref="D14:D15"/>
    <mergeCell ref="C14:C20"/>
    <mergeCell ref="D19:D20"/>
    <mergeCell ref="N1:P2"/>
    <mergeCell ref="C31:D31"/>
    <mergeCell ref="O13:P13"/>
    <mergeCell ref="C21:D22"/>
    <mergeCell ref="H13:I13"/>
    <mergeCell ref="J13:K13"/>
    <mergeCell ref="L13:M13"/>
    <mergeCell ref="L11:P11"/>
    <mergeCell ref="F12:G12"/>
    <mergeCell ref="L12:M12"/>
    <mergeCell ref="O12:P12"/>
    <mergeCell ref="H12:I12"/>
    <mergeCell ref="J12:K12"/>
    <mergeCell ref="G26:G32"/>
    <mergeCell ref="F14:F25"/>
    <mergeCell ref="G14:G25"/>
  </mergeCells>
  <phoneticPr fontId="2"/>
  <pageMargins left="0.6692913385826772" right="0.19685039370078741" top="0.39370078740157483" bottom="0.51181102362204722" header="0.31496062992125984" footer="0.27559055118110237"/>
  <pageSetup paperSize="9" scale="95" orientation="portrait" r:id="rId1"/>
  <headerFooter scaleWithDoc="0" alignWithMargins="0">
    <oddFooter>&amp;L&amp;9 2026.03.31新B&amp;C-8-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表8</vt:lpstr>
      <vt:lpstr>表9</vt:lpstr>
      <vt:lpstr>表10</vt:lpstr>
      <vt:lpstr>環境目標</vt:lpstr>
      <vt:lpstr>ﾁｪｯｸﾘｽﾄ記入表1!Print_Area</vt:lpstr>
      <vt:lpstr>ﾁｪｯｸﾘｽﾄ記入表2!Print_Area</vt:lpstr>
      <vt:lpstr>ﾁｪｯｸﾘｽﾄ記入表3!Print_Area</vt:lpstr>
      <vt:lpstr>環境目標!Print_Area</vt:lpstr>
      <vt:lpstr>表5!Print_Area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2026-06-12T02:33:55Z</cp:lastPrinted>
  <dcterms:created xsi:type="dcterms:W3CDTF">2002-05-31T05:07:33Z</dcterms:created>
  <dcterms:modified xsi:type="dcterms:W3CDTF">2026-06-12T02:34:55Z</dcterms:modified>
</cp:coreProperties>
</file>