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85" windowHeight="10110" tabRatio="788" activeTab="0"/>
  </bookViews>
  <sheets>
    <sheet name="チェック表表紙" sheetId="1" r:id="rId1"/>
    <sheet name="チェック表（1)" sheetId="2" r:id="rId2"/>
    <sheet name="チェック表 (2)" sheetId="3" r:id="rId3"/>
    <sheet name="チェック表（3）" sheetId="4" r:id="rId4"/>
    <sheet name="表１-①" sheetId="5" r:id="rId5"/>
    <sheet name="表1-②" sheetId="6" r:id="rId6"/>
    <sheet name="表２" sheetId="7" r:id="rId7"/>
    <sheet name="表３" sheetId="8" r:id="rId8"/>
    <sheet name="表４" sheetId="9" r:id="rId9"/>
    <sheet name="表５" sheetId="10" r:id="rId10"/>
    <sheet name="表６" sheetId="11" r:id="rId11"/>
    <sheet name="表７" sheetId="12" r:id="rId12"/>
    <sheet name="表８" sheetId="13" r:id="rId13"/>
    <sheet name="表９" sheetId="14" r:id="rId14"/>
    <sheet name="表１０" sheetId="15" r:id="rId15"/>
    <sheet name="表１１" sheetId="16" r:id="rId16"/>
    <sheet name="表１２" sheetId="17" r:id="rId17"/>
    <sheet name="表１３" sheetId="18" r:id="rId18"/>
    <sheet name="4b-5" sheetId="19" state="hidden" r:id="rId19"/>
  </sheets>
  <definedNames>
    <definedName name="_xlfn.SINGLE" hidden="1">#NAME?</definedName>
    <definedName name="_xlnm.Print_Area" localSheetId="18">'4b-5'!$A$1:$BD$38</definedName>
    <definedName name="_xlnm.Print_Area" localSheetId="14">'表１０'!$A$1:$U$29</definedName>
    <definedName name="_xlnm.Print_Area" localSheetId="15">'表１１'!$A$1:$Y$31</definedName>
    <definedName name="_xlnm.Print_Area" localSheetId="4">'表１-①'!$A$1:$AF$43</definedName>
    <definedName name="_xlnm.Print_Area" localSheetId="16">'表１２'!$A$1:$S$31</definedName>
    <definedName name="_xlnm.Print_Area" localSheetId="17">'表１３'!$A$1:$S$31</definedName>
    <definedName name="_xlnm.Print_Area" localSheetId="6">'表２'!$A$1:$AC$41</definedName>
    <definedName name="_xlnm.Print_Area" localSheetId="7">'表３'!$A$1:$G$21</definedName>
    <definedName name="_xlnm.Print_Area" localSheetId="8">'表４'!$A$1:$O$22</definedName>
    <definedName name="_xlnm.Print_Area" localSheetId="9">'表５'!$A$1:$AC$34</definedName>
    <definedName name="_xlnm.Print_Area" localSheetId="10">'表６'!$A$1:$K$29</definedName>
    <definedName name="_xlnm.Print_Area" localSheetId="12">'表８'!$A$1:$K$35</definedName>
    <definedName name="_xlnm.Print_Area" localSheetId="13">'表９'!$A$1:$M$41</definedName>
  </definedNames>
  <calcPr fullCalcOnLoad="1"/>
</workbook>
</file>

<file path=xl/comments10.xml><?xml version="1.0" encoding="utf-8"?>
<comments xmlns="http://schemas.openxmlformats.org/spreadsheetml/2006/main">
  <authors>
    <author>ecomo37</author>
  </authors>
  <commentList>
    <comment ref="O18" authorId="0">
      <text>
        <r>
          <rPr>
            <sz val="9"/>
            <rFont val="MS P ゴシック"/>
            <family val="3"/>
          </rPr>
          <t>この欄をデータで記入される場合、先に表７を記入されますと、対象となるディーゼル車の正確な台数が自動的に反映されます。
なお、印刷される場合は、このメッセージが表示されないように他のセルを選んでから実行してください。</t>
        </r>
      </text>
    </comment>
    <comment ref="O19" authorId="0">
      <text>
        <r>
          <rPr>
            <sz val="9"/>
            <rFont val="MS P ゴシック"/>
            <family val="3"/>
          </rPr>
          <t>この欄をデータで記入される場合、先に表７を記入されますと、対象となるディーゼル車の正確な台数が自動的に反映されます。
なお、印刷される場合は、このメッセージが表示されないように他のセルを選んでから実行してください。</t>
        </r>
      </text>
    </comment>
  </commentList>
</comments>
</file>

<file path=xl/sharedStrings.xml><?xml version="1.0" encoding="utf-8"?>
<sst xmlns="http://schemas.openxmlformats.org/spreadsheetml/2006/main" count="1898" uniqueCount="629">
  <si>
    <t>小型・普通貨物自動車　※1</t>
  </si>
  <si>
    <t>※1　トラクターの場合は通常連結しているトレーラーの最大積載重量で分類のこと</t>
  </si>
  <si>
    <t>■ 表５</t>
  </si>
  <si>
    <t>現在の
導入実績
比率</t>
  </si>
  <si>
    <t>■ 表６</t>
  </si>
  <si>
    <r>
      <t>低燃費かつ低排出ガス認定車</t>
    </r>
    <r>
      <rPr>
        <vertAlign val="superscript"/>
        <sz val="9"/>
        <rFont val="ＭＳ Ｐゴシック"/>
        <family val="3"/>
      </rPr>
      <t>※2</t>
    </r>
  </si>
  <si>
    <t>■ 表７</t>
  </si>
  <si>
    <t>現在のディーゼル車
保有台数</t>
  </si>
  <si>
    <r>
      <t>平成15年規制適合車
（KQ,車両総重量3.5ｔ以下のKR）</t>
    </r>
    <r>
      <rPr>
        <sz val="10"/>
        <rFont val="ＭＳ Ｐゴシック"/>
        <family val="3"/>
      </rPr>
      <t xml:space="preserve"> </t>
    </r>
  </si>
  <si>
    <t>平成9年規制適合車(KE,KF,KG )</t>
  </si>
  <si>
    <t>■ 表８</t>
  </si>
  <si>
    <t>■ 表９</t>
  </si>
  <si>
    <t>ポスト
新長期
規制</t>
  </si>
  <si>
    <t xml:space="preserve">※1　ディーゼルハイブリッド車は除いています。 </t>
  </si>
  <si>
    <t>平成16年規制適合車 (超低PM排出車)
(PJ,PK,PL,PM,PN,PP,PQ,PR)</t>
  </si>
  <si>
    <t>□　ドライバーに対して、エコドライブに関する基礎的な知識について、５項目以上の教育・指導を行っている</t>
  </si>
  <si>
    <t>種別</t>
  </si>
  <si>
    <t>保有
台数</t>
  </si>
  <si>
    <t>ディーゼル自動車</t>
  </si>
  <si>
    <t>　　小　　計  (A)</t>
  </si>
  <si>
    <t>km/ℓ</t>
  </si>
  <si>
    <t>電気自動車</t>
  </si>
  <si>
    <t>ガソリン自動車</t>
  </si>
  <si>
    <t>ＬＰＧ自動車</t>
  </si>
  <si>
    <t>合計</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</si>
  <si>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</si>
  <si>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</si>
  <si>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</si>
  <si>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</si>
  <si>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</si>
  <si>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</si>
  <si>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</si>
  <si>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記入欄</t>
  </si>
  <si>
    <t>装置</t>
  </si>
  <si>
    <t>現在の状況</t>
  </si>
  <si>
    <t>導入実績
台数</t>
  </si>
  <si>
    <t>台</t>
  </si>
  <si>
    <t>台</t>
  </si>
  <si>
    <t>導入率</t>
  </si>
  <si>
    <t>％</t>
  </si>
  <si>
    <t>今後の導入計画</t>
  </si>
  <si>
    <t>追加導入
計画台数</t>
  </si>
  <si>
    <t>時期
（いつまでに）</t>
  </si>
  <si>
    <t>天然ガス自動車
（CNG自動車）</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</si>
  <si>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</si>
  <si>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</si>
  <si>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</si>
  <si>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</si>
  <si>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</si>
  <si>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</si>
  <si>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</si>
  <si>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</si>
  <si>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</si>
  <si>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２．エコドライブの実施</t>
  </si>
  <si>
    <t>３．低公害車の導入</t>
  </si>
  <si>
    <t>　蓄熱マット</t>
  </si>
  <si>
    <t>　キー抜きロープ</t>
  </si>
  <si>
    <t>　蓄冷式クーラー</t>
  </si>
  <si>
    <t>　その他装置</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</si>
  <si>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</si>
  <si>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</si>
  <si>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</si>
  <si>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</si>
  <si>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</si>
  <si>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</si>
  <si>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</si>
  <si>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</si>
  <si>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</si>
  <si>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平成15年規制適合車
（車両総重量3.5ｔ超のKR）</t>
  </si>
  <si>
    <t>荷物の積み降ろしの際には、アイドリングストップを心がける</t>
  </si>
  <si>
    <t>今年度分
代替え目標台数</t>
  </si>
  <si>
    <t>事業用</t>
  </si>
  <si>
    <t>自家用</t>
  </si>
  <si>
    <t>新長期
規制</t>
  </si>
  <si>
    <t>新短期
規制</t>
  </si>
  <si>
    <t>平成16年規制適合車(KS)</t>
  </si>
  <si>
    <t>平成15年規制適合車 (超低PM排出車)
（PA,PB,PC,PD,PE,PF,PG,PH)</t>
  </si>
  <si>
    <t>長期規制</t>
  </si>
  <si>
    <t>平成6年規制適合以前
(KC,KD,KA,KB,Y,W,X,U,S)</t>
  </si>
  <si>
    <t>型式不明</t>
  </si>
  <si>
    <t>前年度分
代替え目標台数</t>
  </si>
  <si>
    <t>グリーン経営認証</t>
  </si>
  <si>
    <t>（トラック事業用）</t>
  </si>
  <si>
    <t>『トラック運送事業におけるグリーン経営推進マニュアル』にあるチェックリストに基づいて、</t>
  </si>
  <si>
    <t>複数事業所を一括して申請する場合</t>
  </si>
  <si>
    <t>貴社（事業所）のグリーン経営に関する取組み内容をチェックしてください。</t>
  </si>
  <si>
    <t>＊　全事業所をとりまとめて1部作成</t>
  </si>
  <si>
    <r>
      <t>記入上の注意</t>
    </r>
    <r>
      <rPr>
        <sz val="11"/>
        <rFont val="ＭＳ Ｐ明朝"/>
        <family val="1"/>
      </rPr>
      <t>：</t>
    </r>
  </si>
  <si>
    <t>1-1【環境方針】</t>
  </si>
  <si>
    <t>1-3【推進体制】</t>
  </si>
  <si>
    <t>1-4【従業員に対する環境教育】</t>
  </si>
  <si>
    <t>2-2【エコドライブのための実施体制】</t>
  </si>
  <si>
    <t>2-3【アイドリングストップの励行】</t>
  </si>
  <si>
    <t>2-4【推進手段等の整備】</t>
  </si>
  <si>
    <t>3-3【地域で定める低公害車等に関する制度への取組み】</t>
  </si>
  <si>
    <t>4-1【点検・整備のための実施体制】</t>
  </si>
  <si>
    <t>4-2【車両の状態に基づく適切な点検・整備】</t>
  </si>
  <si>
    <t>4-3-1（エアフィルタ関連）</t>
  </si>
  <si>
    <t>4-3-2（エンジンオイル関連）</t>
  </si>
  <si>
    <t>4-3-3（燃料噴射系関連）</t>
  </si>
  <si>
    <t>4-3-4（排出ガス減少装置関連）</t>
  </si>
  <si>
    <t>4-3-5（その他）</t>
  </si>
  <si>
    <t>5-1【従業員に対する廃棄物に関する教育】</t>
  </si>
  <si>
    <t>5-2【廃車・廃棄物の適正な管理】</t>
  </si>
  <si>
    <t>5-3【廃梱包材の排出抑制】</t>
  </si>
  <si>
    <t>2-1【燃費に関する定量的な目標の設定等】</t>
  </si>
  <si>
    <t>□　エコドライブについて、会社として燃費に関して定量的な目標を設定している［レベル２］＜認証項目＞</t>
  </si>
  <si>
    <t>Yes</t>
  </si>
  <si>
    <t>No</t>
  </si>
  <si>
    <t>レベル</t>
  </si>
  <si>
    <t>〔2〕</t>
  </si>
  <si>
    <t>1-2【環境行動計画の作成・見直し】</t>
  </si>
  <si>
    <t>3-1【低公害車：導入目標の設定と取組み】</t>
  </si>
  <si>
    <t>〔1〕</t>
  </si>
  <si>
    <t>3-2【最新規制適合ディーゼル車：導入目標の設定と取組み】</t>
  </si>
  <si>
    <t>〔3〕</t>
  </si>
  <si>
    <t>4-3【法定点検に加えて、厳しい使われ方等も考慮した独自の基準による点検・整備の実施】</t>
  </si>
  <si>
    <t>6-1【管理部門（事務所）における環境保全】</t>
  </si>
  <si>
    <t>　・デファレンシャルオイルの漏れの点検は、独自の点検期間を設定し、実施している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</si>
  <si>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</si>
  <si>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</si>
  <si>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</si>
  <si>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</si>
  <si>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</si>
  <si>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</si>
  <si>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</si>
  <si>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</si>
  <si>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</si>
  <si>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</si>
  <si>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</si>
  <si>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</si>
  <si>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</si>
  <si>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※1　トラクターの場合は通常連結しているトレーラーの最大積載重量で分類する。</t>
  </si>
  <si>
    <t>※3　計算式：　二酸化炭素排出量 ＝ 期間燃料使用量 × 二酸化炭素排出係数</t>
  </si>
  <si>
    <t>現在の燃費目標</t>
  </si>
  <si>
    <t>％ 改善</t>
  </si>
  <si>
    <t>□　導入計画に基づいて、低公害車の導入目標を達成している[レベル３]</t>
  </si>
  <si>
    <t>■ 表３</t>
  </si>
  <si>
    <t>■ 表４</t>
  </si>
  <si>
    <t>年</t>
  </si>
  <si>
    <t>月</t>
  </si>
  <si>
    <t>燃費</t>
  </si>
  <si>
    <t>年</t>
  </si>
  <si>
    <t>月</t>
  </si>
  <si>
    <t>□ 低公害車を導入している[レベル１]</t>
  </si>
  <si>
    <t>□ 低公害車の導入について計画を策定し、目標達成に向けて導入に取組んでいる［レベル２］</t>
  </si>
  <si>
    <t>※2　「エネルギーの使用の合理化に関する法律」に基づく燃費基準達成車および低排出ガス認定車</t>
  </si>
  <si>
    <t>燃費実績把握期間（</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</si>
  <si>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</si>
  <si>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</si>
  <si>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</si>
  <si>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</si>
  <si>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</si>
  <si>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</si>
  <si>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</si>
  <si>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</si>
  <si>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</si>
  <si>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</si>
  <si>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</si>
  <si>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</si>
  <si>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</si>
  <si>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</si>
  <si>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</si>
  <si>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</si>
  <si>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</si>
  <si>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</si>
  <si>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</si>
  <si>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</si>
  <si>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</si>
  <si>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</si>
  <si>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</si>
  <si>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</si>
  <si>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</si>
  <si>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</si>
  <si>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</si>
  <si>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</si>
  <si>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</si>
  <si>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</si>
  <si>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</si>
  <si>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　エアディフレクタ
　（導風板）</t>
  </si>
  <si>
    <t>（</t>
  </si>
  <si>
    <t>）</t>
  </si>
  <si>
    <t>Ｂ</t>
  </si>
  <si>
    <t>％</t>
  </si>
  <si>
    <t>５． 廃車・廃棄物の排出抑制、適正処理及びリサイクルの推進</t>
  </si>
  <si>
    <t>６． 管理部門（事務所）における環境保全の推進</t>
  </si>
  <si>
    <r>
      <t>2.32kg
-CO</t>
    </r>
    <r>
      <rPr>
        <vertAlign val="subscript"/>
        <sz val="8"/>
        <rFont val="ＭＳ Ｐゴシック"/>
        <family val="3"/>
      </rPr>
      <t>2</t>
    </r>
    <r>
      <rPr>
        <sz val="8"/>
        <rFont val="ＭＳ Ｐゴシック"/>
        <family val="3"/>
      </rPr>
      <t>/ℓ</t>
    </r>
  </si>
  <si>
    <t>ディーゼル以外の自動車</t>
  </si>
  <si>
    <t>自家用　</t>
  </si>
  <si>
    <r>
      <t>kg-CO</t>
    </r>
    <r>
      <rPr>
        <vertAlign val="subscript"/>
        <sz val="7"/>
        <rFont val="ＭＳ Ｐゴシック"/>
        <family val="3"/>
      </rPr>
      <t>2</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</si>
  <si>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</si>
  <si>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</si>
  <si>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</si>
  <si>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</si>
  <si>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　ハイブリッド自動車</t>
    </r>
    <r>
      <rPr>
        <sz val="8"/>
        <rFont val="ＭＳ Ｐゴシック"/>
        <family val="3"/>
      </rPr>
      <t>（軽油 )</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</si>
  <si>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</si>
  <si>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</si>
  <si>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</si>
  <si>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</si>
  <si>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</si>
  <si>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</si>
  <si>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</si>
  <si>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km
/kWh</t>
  </si>
  <si>
    <t>kWh</t>
  </si>
  <si>
    <r>
      <t>Nm</t>
    </r>
    <r>
      <rPr>
        <vertAlign val="superscript"/>
        <sz val="8"/>
        <rFont val="ＭＳ Ｐゴシック"/>
        <family val="3"/>
      </rPr>
      <t>3</t>
    </r>
  </si>
  <si>
    <t>km
/kWh</t>
  </si>
  <si>
    <t>C＝B÷A×100</t>
  </si>
  <si>
    <t>E=(B+D)
÷A×100</t>
  </si>
  <si>
    <t>Ｃ＝B÷A
×100</t>
  </si>
  <si>
    <t>A</t>
  </si>
  <si>
    <t>B</t>
  </si>
  <si>
    <t>C=[(A×B)÷100]＋A</t>
  </si>
  <si>
    <r>
      <t>kg-CO</t>
    </r>
    <r>
      <rPr>
        <vertAlign val="subscript"/>
        <sz val="7"/>
        <rFont val="ＭＳ Ｐゴシック"/>
        <family val="3"/>
      </rPr>
      <t>2</t>
    </r>
  </si>
  <si>
    <t>廃棄物
排出量</t>
  </si>
  <si>
    <t>使用量（㎥）</t>
  </si>
  <si>
    <t>使用量（kWh）</t>
  </si>
  <si>
    <t>排出量</t>
  </si>
  <si>
    <t>単位</t>
  </si>
  <si>
    <t>項目</t>
  </si>
  <si>
    <t>年度</t>
  </si>
  <si>
    <t>灯油</t>
  </si>
  <si>
    <t>L</t>
  </si>
  <si>
    <t>A重油</t>
  </si>
  <si>
    <t>都市ガス</t>
  </si>
  <si>
    <t>Nm3</t>
  </si>
  <si>
    <t>液化天然ガス(LNG)</t>
  </si>
  <si>
    <t>kg</t>
  </si>
  <si>
    <t>液化石油ガス(LPG)</t>
  </si>
  <si>
    <t>ガソリン</t>
  </si>
  <si>
    <t>軽油</t>
  </si>
  <si>
    <t>(MJ/l)</t>
  </si>
  <si>
    <t>(MJ/Nm3)</t>
  </si>
  <si>
    <t>(MJ/kg)</t>
  </si>
  <si>
    <t>CO2排出量
（kg-CO2）</t>
  </si>
  <si>
    <t>単位発熱量
（C)</t>
  </si>
  <si>
    <t>種類</t>
  </si>
  <si>
    <t>CO2排出係数</t>
  </si>
  <si>
    <t>(kg-CO2/kWh)</t>
  </si>
  <si>
    <t>電力</t>
  </si>
  <si>
    <t>(kg-CO2/m3)</t>
  </si>
  <si>
    <t>・</t>
  </si>
  <si>
    <t>C
O
2
排
出
量</t>
  </si>
  <si>
    <t>事業所
ガス使用量</t>
  </si>
  <si>
    <t>事業所
電力使用量</t>
  </si>
  <si>
    <t>水使用量</t>
  </si>
  <si>
    <t>目標</t>
  </si>
  <si>
    <t>実績</t>
  </si>
  <si>
    <t>)</t>
  </si>
  <si>
    <t>(</t>
  </si>
  <si>
    <t>達成率（％）</t>
  </si>
  <si>
    <t>---</t>
  </si>
  <si>
    <t>５　電力使用量等の現状</t>
  </si>
  <si>
    <t>５　電力使用量等の現状（作成方法）</t>
  </si>
  <si>
    <t>ここでは自社の電力使用量、ガス使用量、</t>
  </si>
  <si>
    <t>水使用量、廃棄物排出量について、実績を記入してください。</t>
  </si>
  <si>
    <t>目標の値は自動的に記入されます。</t>
  </si>
  <si>
    <t>追加導入
目標台数</t>
  </si>
  <si>
    <t>→　前年度の計画達成状況を下表に記入してください。</t>
  </si>
  <si>
    <t>前年度
代替え実績台数</t>
  </si>
  <si>
    <r>
      <t xml:space="preserve">保有台数
</t>
    </r>
    <r>
      <rPr>
        <sz val="7"/>
        <rFont val="ＭＳ Ｐゴシック"/>
        <family val="3"/>
      </rPr>
      <t>（低公害車等
以外の車両も
含めた全車両
の保有台数）</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</si>
  <si>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</si>
  <si>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導入している場合は下表の「現在の状況」に記入して下さい。</t>
  </si>
  <si>
    <t>→　計画を策定している場合は下表の「導入目標」に記入して下さい。</t>
  </si>
  <si>
    <t>✤</t>
  </si>
  <si>
    <r>
      <t>チェック項目のレベル数値欄が</t>
    </r>
    <r>
      <rPr>
        <b/>
        <u val="single"/>
        <sz val="12"/>
        <rFont val="HGP教科書体"/>
        <family val="1"/>
      </rPr>
      <t>網掛けの項目（認証基準）は、すべてＹｅｓになっている必要が</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</si>
  <si>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</si>
  <si>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</si>
  <si>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</si>
  <si>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t>
  </si>
  <si>
    <t>✤</t>
  </si>
  <si>
    <t>＊　各事業所　別々に作成</t>
  </si>
  <si>
    <t>◎</t>
  </si>
  <si>
    <t>→　現在（今期）の燃費目標と、その目標を掲げて取組む期間（今期）を下表に記入してください。</t>
  </si>
  <si>
    <t>前年度分
導入目標台数</t>
  </si>
  <si>
    <t>前年度
導入実績台数</t>
  </si>
  <si>
    <t>目標達成率（ ％ ）</t>
  </si>
  <si>
    <t>Ａ</t>
  </si>
  <si>
    <t>Ｂ</t>
  </si>
  <si>
    <t>Ｃ＝B÷A×100</t>
  </si>
  <si>
    <t>～</t>
  </si>
  <si>
    <t>月　）</t>
  </si>
  <si>
    <t>現在の燃費目標の取組み期間 （</t>
  </si>
  <si>
    <t>～</t>
  </si>
  <si>
    <t>月　）</t>
  </si>
  <si>
    <t>(</t>
  </si>
  <si>
    <t>）</t>
  </si>
  <si>
    <t>-</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</si>
  <si>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</si>
  <si>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</si>
  <si>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</si>
  <si>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</si>
  <si>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</si>
  <si>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</si>
  <si>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rPr>
        <sz val="11"/>
        <rFont val="ＭＳ Ｐ明朝"/>
        <family val="1"/>
      </rPr>
      <t>　　</t>
    </r>
    <r>
      <rPr>
        <i/>
        <u val="single"/>
        <sz val="11"/>
        <rFont val="ＭＳ Ｐ明朝"/>
        <family val="1"/>
      </rPr>
      <t>記入上の注意</t>
    </r>
    <r>
      <rPr>
        <sz val="11"/>
        <rFont val="ＭＳ Ｐ明朝"/>
        <family val="1"/>
      </rPr>
      <t>：</t>
    </r>
  </si>
  <si>
    <t>最新規制適合ディーゼル車の導入について計画を策定し、目標達成に向けて導入に取組んでいる[レベル２]</t>
  </si>
  <si>
    <t>＜認証項目＞</t>
  </si>
  <si>
    <t>ディーゼル車排出ガス規制区分 ※
（型式の識別記号）</t>
  </si>
  <si>
    <t>A</t>
  </si>
  <si>
    <t>B</t>
  </si>
  <si>
    <t>C</t>
  </si>
  <si>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</si>
  <si>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</si>
  <si>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</si>
  <si>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</si>
  <si>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</si>
  <si>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</si>
  <si>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</si>
  <si>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</si>
  <si>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</si>
  <si>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</si>
  <si>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</si>
  <si>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</si>
  <si>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</si>
  <si>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</si>
  <si>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</si>
  <si>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</si>
  <si>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</si>
  <si>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あります。</t>
  </si>
  <si>
    <t>導入計画に基づいて、最新規制適合ディーゼル車の導入目標を達成している[レベル３]</t>
  </si>
  <si>
    <t>A</t>
  </si>
  <si>
    <t>B</t>
  </si>
  <si>
    <t>C＝B÷A×100</t>
  </si>
  <si>
    <t>％</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</si>
  <si>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</si>
  <si>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</si>
  <si>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</si>
  <si>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E</t>
  </si>
  <si>
    <r>
      <t>平成17年規制適合車
(低燃費かつ低排出ガス認定車）（BKG,NKG,PKG,CKG,DKG,</t>
    </r>
    <r>
      <rPr>
        <sz val="10"/>
        <rFont val="ＭＳ Ｐゴシック"/>
        <family val="3"/>
      </rPr>
      <t>他</t>
    </r>
    <r>
      <rPr>
        <sz val="9"/>
        <rFont val="ＭＳ Ｐゴシック"/>
        <family val="3"/>
      </rPr>
      <t>)</t>
    </r>
  </si>
  <si>
    <t>　</t>
  </si>
  <si>
    <t>　　網掛けの項目（認証基準）は、すべての事業所で取り組んでいる必要がありますが、</t>
  </si>
  <si>
    <t>　ドライブレコーダー</t>
  </si>
  <si>
    <t>取　　組</t>
  </si>
  <si>
    <t>①</t>
  </si>
  <si>
    <t>②</t>
  </si>
  <si>
    <t>③</t>
  </si>
  <si>
    <t>④</t>
  </si>
  <si>
    <t>⑤</t>
  </si>
  <si>
    <t>⑥</t>
  </si>
  <si>
    <t>⑦</t>
  </si>
  <si>
    <t>⑧</t>
  </si>
  <si>
    <t>⑨</t>
  </si>
  <si>
    <t>⑩</t>
  </si>
  <si>
    <t>⑪</t>
  </si>
  <si>
    <t>⑫</t>
  </si>
  <si>
    <t>⑬</t>
  </si>
  <si>
    <t>⑭</t>
  </si>
  <si>
    <t>⑮</t>
  </si>
  <si>
    <t>⑯</t>
  </si>
  <si>
    <t>⑰</t>
  </si>
  <si>
    <t>⓪</t>
  </si>
  <si>
    <t>型式上では、表７の「(低燃費かつ低排出ガス認定車」①③⑤の合計です。（事業用）</t>
  </si>
  <si>
    <t>型式上では、表７の②の合計です。（事業用）</t>
  </si>
  <si>
    <r>
      <t>取り組んでいない項目には・・・No欄の□に</t>
    </r>
    <r>
      <rPr>
        <sz val="12"/>
        <rFont val="Segoe UI Symbol"/>
        <family val="2"/>
      </rPr>
      <t>✓</t>
    </r>
    <r>
      <rPr>
        <sz val="12"/>
        <rFont val="HGP教科書体"/>
        <family val="1"/>
      </rPr>
      <t>を記入</t>
    </r>
  </si>
  <si>
    <t>―</t>
  </si>
  <si>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</si>
  <si>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r>
      <t>　　網掛けの項目以外は、取り組んでいる事業所が一か所でもあればＹｅｓ欄に</t>
    </r>
    <r>
      <rPr>
        <b/>
        <sz val="12"/>
        <rFont val="Segoe UI Symbol"/>
        <family val="2"/>
      </rPr>
      <t>✓</t>
    </r>
    <r>
      <rPr>
        <b/>
        <sz val="12"/>
        <rFont val="HGP教科書体"/>
        <family val="1"/>
      </rPr>
      <t>を記入できます。</t>
    </r>
  </si>
  <si>
    <t>　チェック項目の内容が取組にあてはまる場合はYes欄に✓を、あてはまらない場合はNo欄に✓を、</t>
  </si>
  <si>
    <t>該当
なし</t>
  </si>
  <si>
    <t>認証基準</t>
  </si>
  <si>
    <t>環境方針には法規制遵守に加えて自主的・積極的な取組みを定めている</t>
  </si>
  <si>
    <t>環境方針は、環境保全への取組み状況をもとに、定期的な見直し、改善を行なっている</t>
  </si>
  <si>
    <t>事業活動における環境保全に係る情報を環境活動報告書を用いて社会に公表している</t>
  </si>
  <si>
    <t>環境保全に関する管理責任者および必要に応じて環境保全を推進するための組織を定めている</t>
  </si>
  <si>
    <t>管理責任者や組織を従業員に周知し、役割、責任、権限を明確にしている</t>
  </si>
  <si>
    <t>取組みの結果を見ながら、組織や役割、責任、権限の見直しを行っている</t>
  </si>
  <si>
    <t>環境にかかわる法規制や行政指導の内容等を従業員に伝達している</t>
  </si>
  <si>
    <t>走行距離および燃料の使用状況について、会社として把握している</t>
  </si>
  <si>
    <t>エコドライブについて、会社として燃費に関して定量的な目標を設定している</t>
  </si>
  <si>
    <t>表２</t>
  </si>
  <si>
    <t>エコドライブを推進するための責任者を定めている</t>
  </si>
  <si>
    <t>表3</t>
  </si>
  <si>
    <t>エコドライブ講習会や社内の実技講習会に、５割以上のドライバーが参加している</t>
  </si>
  <si>
    <t>ドライバー別に、燃費管理の結果をもとに、燃費が向上するよう指導を行っている</t>
  </si>
  <si>
    <t>ドライバー別に、燃費管理の結果をもとに、燃費の優れたドライバーへの表彰等を行っている</t>
  </si>
  <si>
    <t>アイドリングストップの励行を重点的に取組むよう周知している</t>
  </si>
  <si>
    <t>アイドリングストップに関する具体的な実施項目を定めている</t>
  </si>
  <si>
    <t>アイドリングストップに関する取組み結果のデータを整理し、取組み状況が改善するよう、
取組みの見直しを行う仕組みを設けている</t>
  </si>
  <si>
    <t>表4</t>
  </si>
  <si>
    <t>点検・整備の責任者を点検・整備に関する権限を明確にしたうえで、任命している</t>
  </si>
  <si>
    <t>点検・整備について、ドライバーを対象に教育を行い、情報の提供を行っている</t>
  </si>
  <si>
    <t>目視により黒煙が増加してきたと判断された時には、点検・整備を実施している</t>
  </si>
  <si>
    <t>エンジンオイルやエンジンオイルフィルタの交換にあたっては、走行距離または使用期間、
あるいはその両方について独自の基準を設定し、実施している</t>
  </si>
  <si>
    <t>燃料噴射系のオーバーホールや交換にあたっては、走行距離、または使用期間について
独自の基準を設定し、実施している</t>
  </si>
  <si>
    <t>廃梱包材の排出抑制（例：再利用可能な梱包材の利用など）について、目標を設定している</t>
  </si>
  <si>
    <t>廃梱包材の排出抑制についての取組状況を目標に照らして評価し、取組み状況が改善するよう、
取組みの見直しを行う仕組みを整備している</t>
  </si>
  <si>
    <t xml:space="preserve">事務所内での環境保全の取組みについて、従業員に周知している </t>
  </si>
  <si>
    <t>事務所内でのエネルギー使用量、廃棄物排出量の削減について、目標を設定している</t>
  </si>
  <si>
    <t>表5</t>
  </si>
  <si>
    <t>低公害車を導入している</t>
  </si>
  <si>
    <t>低公害車の導入について計画を策定し、目標達成に向けて導入に取組んでいる</t>
  </si>
  <si>
    <t>表6</t>
  </si>
  <si>
    <t>導入計画に基づいて、低公害車の導入目標を達成している</t>
  </si>
  <si>
    <t>現在保有しているディーゼル車が何年規制に適合しているかについて把握している</t>
  </si>
  <si>
    <t>表7</t>
  </si>
  <si>
    <t>表8</t>
  </si>
  <si>
    <t>導入計画に基づいて、最新規制適合ディーゼル車の導入目標を達成している</t>
  </si>
  <si>
    <t>表9</t>
  </si>
  <si>
    <t>４．自動車の点検・整備(1/2)</t>
  </si>
  <si>
    <t>４．自動車の点検・整備(2/2)</t>
  </si>
  <si>
    <r>
      <t xml:space="preserve">（架装した車両がある場合のみ）
  </t>
    </r>
    <r>
      <rPr>
        <sz val="10"/>
        <rFont val="ＭＳ 明朝"/>
        <family val="1"/>
      </rPr>
      <t>環境にやさしい車体であることを表す“環境基準に適合した架装物”を導入している</t>
    </r>
  </si>
  <si>
    <r>
      <t xml:space="preserve">導入時期
</t>
    </r>
    <r>
      <rPr>
        <sz val="6"/>
        <rFont val="ＭＳ Ｐゴシック"/>
        <family val="3"/>
      </rPr>
      <t>（いつまでに）</t>
    </r>
  </si>
  <si>
    <r>
      <t>低公害車等</t>
    </r>
    <r>
      <rPr>
        <sz val="8"/>
        <rFont val="ＭＳ Ｐゴシック"/>
        <family val="3"/>
      </rPr>
      <t>※1</t>
    </r>
  </si>
  <si>
    <r>
      <t>低燃費かつ
低排出ガス認定車</t>
    </r>
    <r>
      <rPr>
        <vertAlign val="superscript"/>
        <sz val="10"/>
        <rFont val="ＭＳ Ｐゴシック"/>
        <family val="3"/>
      </rPr>
      <t>※2</t>
    </r>
  </si>
  <si>
    <r>
      <t>低燃費かつ
低排出ガス認定車</t>
    </r>
    <r>
      <rPr>
        <vertAlign val="superscript"/>
        <sz val="10"/>
        <rFont val="ＭＳ Ｐゴシック"/>
        <family val="3"/>
      </rPr>
      <t>※2</t>
    </r>
  </si>
  <si>
    <r>
      <t>　　　Ⅰ　今年度分の代替え目標台数[Ｃ列]は、</t>
    </r>
    <r>
      <rPr>
        <b/>
        <sz val="10"/>
        <rFont val="ＭＳ Ｐ明朝"/>
        <family val="1"/>
      </rPr>
      <t>代替で変わる新しい車両の型式ではなく、今年度代替対象としていた型式の</t>
    </r>
  </si>
  <si>
    <r>
      <t xml:space="preserve">　　　　　 </t>
    </r>
    <r>
      <rPr>
        <b/>
        <sz val="10"/>
        <rFont val="ＭＳ Ｐ明朝"/>
        <family val="1"/>
      </rPr>
      <t>車両について記入して下さい。</t>
    </r>
  </si>
  <si>
    <r>
      <t>　　　Ⅱ　計画は策定しているが、今年度計画が0台</t>
    </r>
    <r>
      <rPr>
        <b/>
        <sz val="10"/>
        <rFont val="ＭＳ Ｐ明朝"/>
        <family val="1"/>
      </rPr>
      <t>の場合は0台と記入</t>
    </r>
    <r>
      <rPr>
        <sz val="10"/>
        <rFont val="ＭＳ Ｐ明朝"/>
        <family val="1"/>
      </rPr>
      <t>してください。</t>
    </r>
  </si>
  <si>
    <t>平成17年規制適合車
（AKG,BDG,NDG,PDG,CDG,DDG,ADG,ADF,他)</t>
  </si>
  <si>
    <r>
      <t>kg-CO</t>
    </r>
    <r>
      <rPr>
        <vertAlign val="subscript"/>
        <sz val="7"/>
        <rFont val="ＭＳ Ｐゴシック"/>
        <family val="3"/>
      </rPr>
      <t>2</t>
    </r>
  </si>
  <si>
    <t>定期審査申請用</t>
  </si>
  <si>
    <t>表１-①
表１-②</t>
  </si>
  <si>
    <t>■ 表１－①</t>
  </si>
  <si>
    <t>■ 表１－②</t>
  </si>
  <si>
    <t>→</t>
  </si>
  <si>
    <r>
      <t>表1－①で記入した、事業用ディーゼル自動車の種別のうち、</t>
    </r>
    <r>
      <rPr>
        <b/>
        <u val="single"/>
        <sz val="11"/>
        <rFont val="ＭＳ Ｐ明朝"/>
        <family val="1"/>
      </rPr>
      <t>保有台数の多い順に種別を２つ選んで、</t>
    </r>
  </si>
  <si>
    <r>
      <rPr>
        <b/>
        <u val="single"/>
        <sz val="11"/>
        <rFont val="ＭＳ Ｐ明朝"/>
        <family val="1"/>
      </rPr>
      <t>種別ごとの総台数</t>
    </r>
    <r>
      <rPr>
        <sz val="11"/>
        <rFont val="ＭＳ Ｐ明朝"/>
        <family val="1"/>
      </rPr>
      <t>の月別燃費実績を下表に記入してください。</t>
    </r>
  </si>
  <si>
    <r>
      <rPr>
        <i/>
        <u val="single"/>
        <sz val="11"/>
        <rFont val="ＭＳ Ｐ明朝"/>
        <family val="1"/>
      </rPr>
      <t>記入上の注意</t>
    </r>
    <r>
      <rPr>
        <sz val="11"/>
        <rFont val="ＭＳ Ｐ明朝"/>
        <family val="1"/>
      </rPr>
      <t>：</t>
    </r>
  </si>
  <si>
    <t>表1－①で記入した種別毎の年間の数値を、１ヶ月毎の月別の数値に分けて記入して、「（年間）計」の数値が</t>
  </si>
  <si>
    <t>表１－①の数値と合致するようにしてください。</t>
  </si>
  <si>
    <t>下記の種別を参照し、選んだ種別を表中の種別欄に記入してください。</t>
  </si>
  <si>
    <t>事業用ディーゼル車</t>
  </si>
  <si>
    <t>種別　（</t>
  </si>
  <si>
    <t>走行距離</t>
  </si>
  <si>
    <t>燃料使用量</t>
  </si>
  <si>
    <t>月</t>
  </si>
  <si>
    <t>km</t>
  </si>
  <si>
    <t>ℓ</t>
  </si>
  <si>
    <t>（年間）計</t>
  </si>
  <si>
    <t>■ 表１０</t>
  </si>
  <si>
    <t xml:space="preserve">    </t>
  </si>
  <si>
    <t>［レベル１］＜認証項目＞</t>
  </si>
  <si>
    <r>
      <t>→　事業用車両について、下記に示した台数分の</t>
    </r>
    <r>
      <rPr>
        <u val="single"/>
        <sz val="10"/>
        <color indexed="8"/>
        <rFont val="ＭＳ Ｐ明朝"/>
        <family val="1"/>
      </rPr>
      <t>点検・整備の実績</t>
    </r>
    <r>
      <rPr>
        <sz val="10"/>
        <color indexed="8"/>
        <rFont val="ＭＳ Ｐ明朝"/>
        <family val="1"/>
      </rPr>
      <t>を下表に記入してください。</t>
    </r>
  </si>
  <si>
    <t>異常があった場合の整備の実施日</t>
  </si>
  <si>
    <r>
      <rPr>
        <i/>
        <u val="single"/>
        <sz val="11"/>
        <color indexed="8"/>
        <rFont val="ＭＳ Ｐ明朝"/>
        <family val="1"/>
      </rPr>
      <t>記入上の注意</t>
    </r>
    <r>
      <rPr>
        <sz val="11"/>
        <color indexed="8"/>
        <rFont val="ＭＳ Ｐ明朝"/>
        <family val="1"/>
      </rPr>
      <t>：</t>
    </r>
  </si>
  <si>
    <t>ください。）６事業所以上あり記入欄が足りない場合は、記入欄をコピーして６台目以降を記入してください。</t>
  </si>
  <si>
    <t>自動車登録番号
（ 事業所名 ）</t>
  </si>
  <si>
    <t>異常があった場合の　　　　　　　　　　　　整備の実施日</t>
  </si>
  <si>
    <t>日</t>
  </si>
  <si>
    <t>■ 表１１</t>
  </si>
  <si>
    <t>□　エアフィルタの清掃・交換にあたっては、走行距離または使用期間、あるいはその両方について独自の</t>
  </si>
  <si>
    <t>　基準を設定し、実施している ［レベル２］＜認証項目＞</t>
  </si>
  <si>
    <r>
      <t>→　事業用車両について、下記に示した台数分の</t>
    </r>
    <r>
      <rPr>
        <u val="single"/>
        <sz val="10"/>
        <rFont val="ＭＳ Ｐ明朝"/>
        <family val="1"/>
      </rPr>
      <t>点検・整備の実績</t>
    </r>
    <r>
      <rPr>
        <sz val="10"/>
        <rFont val="ＭＳ Ｐ明朝"/>
        <family val="1"/>
      </rPr>
      <t>を下表に記入してください。</t>
    </r>
  </si>
  <si>
    <t>それぞれの車両の清掃および交換の基準</t>
  </si>
  <si>
    <r>
      <rPr>
        <i/>
        <u val="single"/>
        <sz val="11"/>
        <rFont val="ＭＳ Ｐ明朝"/>
        <family val="1"/>
      </rPr>
      <t>記入上の注意</t>
    </r>
    <r>
      <rPr>
        <sz val="11"/>
        <rFont val="ＭＳ Ｐ明朝"/>
        <family val="1"/>
      </rPr>
      <t>：</t>
    </r>
  </si>
  <si>
    <t>５台以上の実績を記入してください。　（複数事業所がある場合は、各事業所１台以上必須で５台以上の実績を記入して</t>
  </si>
  <si>
    <t>複数の事業所を登録している場合は、自動車登録番号の下部にある（　　）に、保有する事業所の名称を記入してください。</t>
  </si>
  <si>
    <t>この間の走行距離を、両方で設定している場合は、両方を記入してください。</t>
  </si>
  <si>
    <t>自動車
登録番号
（事業所名）</t>
  </si>
  <si>
    <t>清掃の基準
走行距離・
使用期間</t>
  </si>
  <si>
    <t>直近２回分の清掃日※</t>
  </si>
  <si>
    <r>
      <t>この間の　　　　　　走行距離</t>
    </r>
  </si>
  <si>
    <t>交換の基準
走行距離・
使用期間</t>
  </si>
  <si>
    <t>直近２回分の交換日</t>
  </si>
  <si>
    <t>ヶ月</t>
  </si>
  <si>
    <t>■ 表１２</t>
  </si>
  <si>
    <r>
      <t>□　</t>
    </r>
    <r>
      <rPr>
        <sz val="11"/>
        <rFont val="ＭＳ Ｐゴシック"/>
        <family val="3"/>
      </rPr>
      <t>エンジンオイルの交換にあたっては、走行距離または使用期間、あるいはその両方について独自の</t>
    </r>
  </si>
  <si>
    <t>　基準を設定し、実施している。［レベル２］＜認証項目＞</t>
  </si>
  <si>
    <t>それぞれの車両のエンジンオイルの交換の基準</t>
  </si>
  <si>
    <t>基準を使用期間で設定している場合は、直近2回分の交換日を、走行距離で設定している場合は、直近２回分の交換日と</t>
  </si>
  <si>
    <t>自動車登録番号
（事業所名）</t>
  </si>
  <si>
    <t>使用期間</t>
  </si>
  <si>
    <t>ｋｍ</t>
  </si>
  <si>
    <t>■ 表１３</t>
  </si>
  <si>
    <r>
      <t>□　</t>
    </r>
    <r>
      <rPr>
        <sz val="11"/>
        <rFont val="ＭＳ Ｐゴシック"/>
        <family val="3"/>
      </rPr>
      <t>エンジンオイルフィルタの交換にあたっては、走行距離または使用期間、あるいはその両方について</t>
    </r>
  </si>
  <si>
    <t>　独自の基準を設定し、実施している。［レベル２］＜認証項目＞</t>
  </si>
  <si>
    <t>それぞれの車両のエンジンオイルフィルタの交換の基準</t>
  </si>
  <si>
    <t>基準を使用期間で設定している場合は、直近2回分の交換日を、走行距離で設定している場合は、直近２回分の交換日と</t>
  </si>
  <si>
    <t>表10</t>
  </si>
  <si>
    <t>表11</t>
  </si>
  <si>
    <t>表12</t>
  </si>
  <si>
    <t>表13</t>
  </si>
  <si>
    <t>それぞれの車両で定めている黒煙を確認する時期（確認の基準）</t>
  </si>
  <si>
    <r>
      <rPr>
        <vertAlign val="superscript"/>
        <sz val="10"/>
        <rFont val="ＭＳ Ｐゴシック"/>
        <family val="3"/>
      </rPr>
      <t>※</t>
    </r>
    <r>
      <rPr>
        <vertAlign val="superscript"/>
        <sz val="9"/>
        <rFont val="ＭＳ Ｐゴシック"/>
        <family val="3"/>
      </rPr>
      <t>１</t>
    </r>
    <r>
      <rPr>
        <sz val="9"/>
        <rFont val="ＭＳ Ｐゴシック"/>
        <family val="3"/>
      </rPr>
      <t>この間の走行距離</t>
    </r>
    <r>
      <rPr>
        <sz val="10"/>
        <rFont val="ＭＳ Ｐゴシック"/>
        <family val="3"/>
      </rPr>
      <t xml:space="preserve">
</t>
    </r>
    <r>
      <rPr>
        <u val="single"/>
        <sz val="9"/>
        <rFont val="ＭＳ Ｐゴシック"/>
        <family val="3"/>
      </rPr>
      <t>(距離を基準とした
場合のみ)</t>
    </r>
  </si>
  <si>
    <t>　燃料電池車（水素自動車）</t>
  </si>
  <si>
    <r>
      <t>0.579kg
-CO</t>
    </r>
    <r>
      <rPr>
        <vertAlign val="subscript"/>
        <sz val="8"/>
        <rFont val="ＭＳ Ｐゴシック"/>
        <family val="3"/>
      </rPr>
      <t>2</t>
    </r>
    <r>
      <rPr>
        <sz val="8"/>
        <rFont val="ＭＳ Ｐゴシック"/>
        <family val="3"/>
      </rPr>
      <t>/kWh</t>
    </r>
  </si>
  <si>
    <t>※2　環境省「地球温暖化対策事業効果算定ガイドブック」より。</t>
  </si>
  <si>
    <t>燃料電池車（水素自動車）</t>
  </si>
  <si>
    <t>燃料電池自動車
（水素自動車）</t>
  </si>
  <si>
    <t>燃料電池自動車（水素自動車）</t>
  </si>
  <si>
    <t>※1　低公害車は、窒素酸化物（NOx）や粒子状物質（PM）等の大気汚染物質の排出が少ない、または全く排出しない、</t>
  </si>
  <si>
    <t xml:space="preserve"> 燃費性能が優れているなどの環境性能に優れた自動車として認められたもの。</t>
  </si>
  <si>
    <t xml:space="preserve"> 燃費性能が優れているなどの環境性能に優れた自動車として認められたもの。</t>
  </si>
  <si>
    <t>黒煙を確認する基準
（期間または距離）</t>
  </si>
  <si>
    <t>直近２回分の確認日</t>
  </si>
  <si>
    <r>
      <t xml:space="preserve">② </t>
    </r>
    <r>
      <rPr>
        <b/>
        <sz val="12"/>
        <rFont val="HGP教科書体"/>
        <family val="1"/>
      </rPr>
      <t>表１-①～13</t>
    </r>
    <r>
      <rPr>
        <sz val="12"/>
        <rFont val="HGP教科書体"/>
        <family val="1"/>
      </rPr>
      <t>　（P.4～17）・・・</t>
    </r>
  </si>
  <si>
    <r>
      <t>選んだ種別の</t>
    </r>
    <r>
      <rPr>
        <b/>
        <u val="single"/>
        <sz val="12"/>
        <rFont val="ＭＳ Ｐゴシック"/>
        <family val="3"/>
      </rPr>
      <t>総台数</t>
    </r>
    <r>
      <rPr>
        <sz val="9"/>
        <rFont val="ＭＳ Ｐゴシック"/>
        <family val="3"/>
      </rPr>
      <t>の
実績を月ごとに記入</t>
    </r>
  </si>
  <si>
    <r>
      <t>選んだ種別の</t>
    </r>
    <r>
      <rPr>
        <b/>
        <u val="single"/>
        <sz val="12"/>
        <rFont val="ＭＳ Ｐゴシック"/>
        <family val="3"/>
      </rPr>
      <t>総台数</t>
    </r>
    <r>
      <rPr>
        <sz val="9"/>
        <rFont val="ＭＳ Ｐゴシック"/>
        <family val="3"/>
      </rPr>
      <t>の
実績を月ごとに記入</t>
    </r>
  </si>
  <si>
    <t>会社、事業所等の環境保全への取組みを示す環境方針を策定しており、
環境方針には法規制の遵守など基本的な取組みが示されている</t>
  </si>
  <si>
    <t>現状の環境保全活動への取組み状況に関する評価結果や、検討した取組み改善策を踏まえ、
今後の目標や目標達成へ向けた具体的な取組み内容などを盛り込んだ行動計画を
作成（見直し）している</t>
  </si>
  <si>
    <t>会社として、エコドライブの取組み状況や取組み結果（燃費）に基づいて、
取組み状況が改善するよう、取組みの見直しを行う仕組みを設けている</t>
  </si>
  <si>
    <t>ドライバーに対して、エコドライブに関する基礎的な知識について、
５項目以上の教育・指導を行っている</t>
  </si>
  <si>
    <t>点検・整備を整備事業者に依頼する時は、車両の状態を日常から把握し、
環境に対して影響のある現象について伝えている</t>
  </si>
  <si>
    <t>　・エンジンオイルの交換にあたっては、走行距離または使用期間、
    あるいはその両方について独自の基準を設定し、実施している</t>
  </si>
  <si>
    <t>　・エンジンオイルフィルタの交換にあたっては、走行距離または使用期間、
    あるいはその両方について独自の基準を設定し、実施している</t>
  </si>
  <si>
    <r>
      <rPr>
        <i/>
        <sz val="10"/>
        <rFont val="ＭＳ 明朝"/>
        <family val="1"/>
      </rPr>
      <t>（［</t>
    </r>
    <r>
      <rPr>
        <i/>
        <sz val="10"/>
        <rFont val="ＭＳ ゴシック"/>
        <family val="3"/>
      </rPr>
      <t xml:space="preserve">後付か否かにかかわらず］排出ガス減少装置を装着している場合のみ）　
</t>
    </r>
    <r>
      <rPr>
        <sz val="10"/>
        <rFont val="ＭＳ 明朝"/>
        <family val="1"/>
      </rPr>
      <t>排出ガス減少装置（DPF、酸化触媒等）が装着されている車両の黒煙測定は、
走行距離または使用期間について独自の基準を設定し、実施している</t>
    </r>
  </si>
  <si>
    <t>　・廃バッテリーの処理に際して、適正処理やリサイクルを適切に実施している
    業者に委託している</t>
  </si>
  <si>
    <t>（登録・更新１年後の書類審査）</t>
  </si>
  <si>
    <t>右の▼で選択できます</t>
  </si>
  <si>
    <r>
      <rPr>
        <b/>
        <u val="double"/>
        <sz val="10"/>
        <rFont val="ＭＳ Ｐ明朝"/>
        <family val="1"/>
      </rPr>
      <t>表１・２の期間に関係なく現時点から見た直近２回分</t>
    </r>
    <r>
      <rPr>
        <sz val="10"/>
        <rFont val="ＭＳ Ｐ明朝"/>
        <family val="1"/>
      </rPr>
      <t>の黒煙の確認日</t>
    </r>
  </si>
  <si>
    <r>
      <rPr>
        <b/>
        <u val="double"/>
        <sz val="10"/>
        <rFont val="ＭＳ Ｐ明朝"/>
        <family val="1"/>
      </rPr>
      <t>表１・２の期間に関係なく現時点から見た直近２回分</t>
    </r>
    <r>
      <rPr>
        <sz val="10"/>
        <rFont val="ＭＳ Ｐ明朝"/>
        <family val="1"/>
      </rPr>
      <t>をご記入ください。</t>
    </r>
  </si>
  <si>
    <t>湿式で清掃できないタイプの場合は、清掃の基準の欄に「湿式」と記入してください。</t>
  </si>
  <si>
    <r>
      <t>　　（各表の右上枠内に、</t>
    </r>
    <r>
      <rPr>
        <u val="single"/>
        <sz val="12"/>
        <rFont val="HGP教科書体"/>
        <family val="1"/>
      </rPr>
      <t>事業所名を明記します</t>
    </r>
    <r>
      <rPr>
        <sz val="12"/>
        <rFont val="HGP教科書体"/>
        <family val="1"/>
      </rPr>
      <t>……略称で可）</t>
    </r>
  </si>
  <si>
    <r>
      <t>Ｙｅｓの項目の内、右欄に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必ず、該当する表に記入して</t>
    </r>
  </si>
  <si>
    <t>Ⅰ</t>
  </si>
  <si>
    <t>Ⅱ</t>
  </si>
  <si>
    <t>目標の基にした
燃費実績
（ 表１-①の燃費 ）</t>
  </si>
  <si>
    <t>→　教育・指導を行っているエコドライブへの取組み内容について、下表のうち５項目以上に✓をつけてください。</t>
  </si>
  <si>
    <r>
      <t>該当しない項目・・・・・・・・・・・該当なし欄の□に</t>
    </r>
    <r>
      <rPr>
        <b/>
        <sz val="12"/>
        <rFont val="Segoe UI Symbol"/>
        <family val="2"/>
      </rPr>
      <t>✓</t>
    </r>
    <r>
      <rPr>
        <b/>
        <sz val="12"/>
        <rFont val="HGP教科書体"/>
        <family val="1"/>
      </rPr>
      <t>を記入</t>
    </r>
  </si>
  <si>
    <r>
      <t xml:space="preserve">平成21,22年規制適合車
</t>
    </r>
    <r>
      <rPr>
        <sz val="8.5"/>
        <rFont val="ＭＳ Ｐゴシック"/>
        <family val="3"/>
      </rPr>
      <t>(SKG,LKG,SDG,LDG,LKF,QDG,QDF,LDF,SPG,他)</t>
    </r>
  </si>
  <si>
    <t>　該当しない場合は該当なし欄に✓を記入してください。</t>
  </si>
  <si>
    <r>
      <t>平成28,30年
規制適合車(※2以外)</t>
    </r>
    <r>
      <rPr>
        <vertAlign val="superscript"/>
        <sz val="10"/>
        <rFont val="ＭＳ Ｐゴシック"/>
        <family val="3"/>
      </rPr>
      <t>※3</t>
    </r>
  </si>
  <si>
    <r>
      <t>平成28,30年
規制適合車(※2以外)</t>
    </r>
    <r>
      <rPr>
        <vertAlign val="superscript"/>
        <sz val="9"/>
        <rFont val="ＭＳ Ｐゴシック"/>
        <family val="3"/>
      </rPr>
      <t>※3</t>
    </r>
  </si>
  <si>
    <t>※3　低燃費・低排出ガスの認定に関わらず平成28,30年の※2以外の規制適合車を記入してください。</t>
  </si>
  <si>
    <t>※3　低燃費・低排出ガスの認定に関わらず平成28,30年の※2以外の規制車を記入してください。</t>
  </si>
  <si>
    <r>
      <t>平成28,30年規制適合車(※2以外)</t>
    </r>
    <r>
      <rPr>
        <vertAlign val="superscript"/>
        <sz val="9"/>
        <rFont val="ＭＳ Ｐゴシック"/>
        <family val="3"/>
      </rPr>
      <t>※3</t>
    </r>
  </si>
  <si>
    <t>　　⑪⑫⑭⑯⑰がNOx・PM法非適合車(規制対象車)です。ただし、型式によってはNOx・PM法適合車（規制対象外）が</t>
  </si>
  <si>
    <r>
      <rPr>
        <i/>
        <sz val="11"/>
        <rFont val="ＭＳ Ｐ明朝"/>
        <family val="1"/>
      </rPr>
      <t>　　</t>
    </r>
    <r>
      <rPr>
        <i/>
        <u val="single"/>
        <sz val="11"/>
        <rFont val="ＭＳ Ｐ明朝"/>
        <family val="1"/>
      </rPr>
      <t>記入上の注意</t>
    </r>
    <r>
      <rPr>
        <sz val="11"/>
        <rFont val="ＭＳ Ｐ明朝"/>
        <family val="1"/>
      </rPr>
      <t>：</t>
    </r>
  </si>
  <si>
    <t>　　　　前年度分代替え目標台数[A列]、代替え実績台数[B列]ともに、代替え（減車、廃車等）前の車両の</t>
  </si>
  <si>
    <t>　　　　型式欄に台数を記入してください。</t>
  </si>
  <si>
    <r>
      <t xml:space="preserve">最大積載量 </t>
    </r>
    <r>
      <rPr>
        <sz val="9"/>
        <rFont val="Arial"/>
        <family val="2"/>
      </rPr>
      <t>1</t>
    </r>
    <r>
      <rPr>
        <sz val="8"/>
        <rFont val="ＭＳ Ｐゴシック"/>
        <family val="3"/>
      </rPr>
      <t>ｔ未満</t>
    </r>
  </si>
  <si>
    <r>
      <t xml:space="preserve">最大積載量 </t>
    </r>
    <r>
      <rPr>
        <sz val="9"/>
        <rFont val="Arial"/>
        <family val="2"/>
      </rPr>
      <t>1</t>
    </r>
    <r>
      <rPr>
        <sz val="8"/>
        <rFont val="ＭＳ Ｐゴシック"/>
        <family val="3"/>
      </rPr>
      <t xml:space="preserve">ｔ以上 </t>
    </r>
    <r>
      <rPr>
        <sz val="9"/>
        <rFont val="Arial"/>
        <family val="2"/>
      </rPr>
      <t>2</t>
    </r>
    <r>
      <rPr>
        <sz val="8"/>
        <rFont val="ＭＳ Ｐゴシック"/>
        <family val="3"/>
      </rPr>
      <t>ｔ未満</t>
    </r>
  </si>
  <si>
    <r>
      <t xml:space="preserve">最大積載量 </t>
    </r>
    <r>
      <rPr>
        <sz val="9"/>
        <rFont val="Arial"/>
        <family val="2"/>
      </rPr>
      <t>2</t>
    </r>
    <r>
      <rPr>
        <sz val="8"/>
        <rFont val="ＭＳ Ｐゴシック"/>
        <family val="3"/>
      </rPr>
      <t xml:space="preserve">ｔ以上 </t>
    </r>
    <r>
      <rPr>
        <sz val="9"/>
        <rFont val="Arial"/>
        <family val="2"/>
      </rPr>
      <t>4</t>
    </r>
    <r>
      <rPr>
        <sz val="8"/>
        <rFont val="ＭＳ Ｐゴシック"/>
        <family val="3"/>
      </rPr>
      <t>ｔ未満</t>
    </r>
  </si>
  <si>
    <r>
      <t xml:space="preserve">最大積載量 </t>
    </r>
    <r>
      <rPr>
        <sz val="9"/>
        <rFont val="Arial"/>
        <family val="2"/>
      </rPr>
      <t>4</t>
    </r>
    <r>
      <rPr>
        <sz val="8"/>
        <rFont val="ＭＳ Ｐゴシック"/>
        <family val="3"/>
      </rPr>
      <t xml:space="preserve">ｔ以上 </t>
    </r>
    <r>
      <rPr>
        <sz val="9"/>
        <rFont val="Arial"/>
        <family val="2"/>
      </rPr>
      <t>6</t>
    </r>
    <r>
      <rPr>
        <sz val="8"/>
        <rFont val="ＭＳ Ｐゴシック"/>
        <family val="3"/>
      </rPr>
      <t>ｔ未満</t>
    </r>
  </si>
  <si>
    <r>
      <t xml:space="preserve">最大積載量 </t>
    </r>
    <r>
      <rPr>
        <sz val="9"/>
        <rFont val="Arial"/>
        <family val="2"/>
      </rPr>
      <t>6</t>
    </r>
    <r>
      <rPr>
        <sz val="8"/>
        <rFont val="ＭＳ Ｐゴシック"/>
        <family val="3"/>
      </rPr>
      <t xml:space="preserve">ｔ以上 </t>
    </r>
    <r>
      <rPr>
        <sz val="9"/>
        <rFont val="Arial"/>
        <family val="2"/>
      </rPr>
      <t>8</t>
    </r>
    <r>
      <rPr>
        <sz val="8"/>
        <rFont val="ＭＳ Ｐゴシック"/>
        <family val="3"/>
      </rPr>
      <t>ｔ未満</t>
    </r>
  </si>
  <si>
    <r>
      <t xml:space="preserve">最大積載量 </t>
    </r>
    <r>
      <rPr>
        <sz val="9"/>
        <rFont val="Arial"/>
        <family val="2"/>
      </rPr>
      <t>8</t>
    </r>
    <r>
      <rPr>
        <sz val="8"/>
        <rFont val="ＭＳ Ｐゴシック"/>
        <family val="3"/>
      </rPr>
      <t>ｔ以上</t>
    </r>
    <r>
      <rPr>
        <sz val="9"/>
        <rFont val="Arial"/>
        <family val="2"/>
      </rPr>
      <t>10</t>
    </r>
    <r>
      <rPr>
        <sz val="8"/>
        <rFont val="ＭＳ Ｐゴシック"/>
        <family val="3"/>
      </rPr>
      <t>ｔ未満</t>
    </r>
  </si>
  <si>
    <r>
      <t>最大積載量</t>
    </r>
    <r>
      <rPr>
        <sz val="9"/>
        <rFont val="Arial"/>
        <family val="2"/>
      </rPr>
      <t>10</t>
    </r>
    <r>
      <rPr>
        <sz val="8"/>
        <rFont val="ＭＳ Ｐゴシック"/>
        <family val="3"/>
      </rPr>
      <t>ｔ以上</t>
    </r>
    <r>
      <rPr>
        <sz val="9"/>
        <rFont val="Arial"/>
        <family val="2"/>
      </rPr>
      <t>12</t>
    </r>
    <r>
      <rPr>
        <sz val="8"/>
        <rFont val="ＭＳ Ｐゴシック"/>
        <family val="3"/>
      </rPr>
      <t>ｔ未満</t>
    </r>
  </si>
  <si>
    <r>
      <t>最大積載量</t>
    </r>
    <r>
      <rPr>
        <sz val="9"/>
        <rFont val="Arial"/>
        <family val="2"/>
      </rPr>
      <t>12</t>
    </r>
    <r>
      <rPr>
        <sz val="8"/>
        <rFont val="ＭＳ Ｐゴシック"/>
        <family val="3"/>
      </rPr>
      <t>ｔ以上</t>
    </r>
    <r>
      <rPr>
        <sz val="9"/>
        <rFont val="Arial"/>
        <family val="2"/>
      </rPr>
      <t>17</t>
    </r>
    <r>
      <rPr>
        <sz val="8"/>
        <rFont val="ＭＳ Ｐゴシック"/>
        <family val="3"/>
      </rPr>
      <t>ｔ未満</t>
    </r>
  </si>
  <si>
    <r>
      <t>最大積載量</t>
    </r>
    <r>
      <rPr>
        <sz val="9"/>
        <rFont val="Arial"/>
        <family val="2"/>
      </rPr>
      <t>17</t>
    </r>
    <r>
      <rPr>
        <sz val="8"/>
        <rFont val="ＭＳ Ｐゴシック"/>
        <family val="3"/>
      </rPr>
      <t>ｔ以上</t>
    </r>
  </si>
  <si>
    <r>
      <t xml:space="preserve">最大積載量 </t>
    </r>
    <r>
      <rPr>
        <sz val="11"/>
        <rFont val="Arial"/>
        <family val="2"/>
      </rPr>
      <t>1</t>
    </r>
    <r>
      <rPr>
        <sz val="11"/>
        <rFont val="ＭＳ Ｐゴシック"/>
        <family val="3"/>
      </rPr>
      <t>ｔ未満</t>
    </r>
  </si>
  <si>
    <r>
      <t xml:space="preserve">最大積載量 </t>
    </r>
    <r>
      <rPr>
        <sz val="11"/>
        <rFont val="Arial"/>
        <family val="2"/>
      </rPr>
      <t>1</t>
    </r>
    <r>
      <rPr>
        <sz val="11"/>
        <rFont val="ＭＳ Ｐゴシック"/>
        <family val="3"/>
      </rPr>
      <t xml:space="preserve">ｔ以上 </t>
    </r>
    <r>
      <rPr>
        <sz val="11"/>
        <rFont val="Arial"/>
        <family val="2"/>
      </rPr>
      <t>2</t>
    </r>
    <r>
      <rPr>
        <sz val="11"/>
        <rFont val="ＭＳ Ｐゴシック"/>
        <family val="3"/>
      </rPr>
      <t>ｔ未満</t>
    </r>
  </si>
  <si>
    <r>
      <t xml:space="preserve">最大積載量 </t>
    </r>
    <r>
      <rPr>
        <sz val="11"/>
        <rFont val="Arial"/>
        <family val="2"/>
      </rPr>
      <t>2</t>
    </r>
    <r>
      <rPr>
        <sz val="11"/>
        <rFont val="ＭＳ Ｐゴシック"/>
        <family val="3"/>
      </rPr>
      <t xml:space="preserve">ｔ以上 </t>
    </r>
    <r>
      <rPr>
        <sz val="11"/>
        <rFont val="Arial"/>
        <family val="2"/>
      </rPr>
      <t>4</t>
    </r>
    <r>
      <rPr>
        <sz val="11"/>
        <rFont val="ＭＳ Ｐゴシック"/>
        <family val="3"/>
      </rPr>
      <t>ｔ未満</t>
    </r>
  </si>
  <si>
    <r>
      <t xml:space="preserve">最大積載量 </t>
    </r>
    <r>
      <rPr>
        <sz val="11"/>
        <rFont val="Arial"/>
        <family val="2"/>
      </rPr>
      <t>4</t>
    </r>
    <r>
      <rPr>
        <sz val="11"/>
        <rFont val="ＭＳ Ｐゴシック"/>
        <family val="3"/>
      </rPr>
      <t xml:space="preserve">ｔ以上 </t>
    </r>
    <r>
      <rPr>
        <sz val="11"/>
        <rFont val="Arial"/>
        <family val="2"/>
      </rPr>
      <t>6</t>
    </r>
    <r>
      <rPr>
        <sz val="11"/>
        <rFont val="ＭＳ Ｐゴシック"/>
        <family val="3"/>
      </rPr>
      <t>ｔ未満</t>
    </r>
  </si>
  <si>
    <r>
      <t xml:space="preserve">最大積載量 </t>
    </r>
    <r>
      <rPr>
        <sz val="11"/>
        <rFont val="Arial"/>
        <family val="2"/>
      </rPr>
      <t>6</t>
    </r>
    <r>
      <rPr>
        <sz val="11"/>
        <rFont val="ＭＳ Ｐゴシック"/>
        <family val="3"/>
      </rPr>
      <t xml:space="preserve">ｔ以上 </t>
    </r>
    <r>
      <rPr>
        <sz val="11"/>
        <rFont val="Arial"/>
        <family val="2"/>
      </rPr>
      <t>8</t>
    </r>
    <r>
      <rPr>
        <sz val="11"/>
        <rFont val="ＭＳ Ｐゴシック"/>
        <family val="3"/>
      </rPr>
      <t>ｔ未満</t>
    </r>
  </si>
  <si>
    <r>
      <t xml:space="preserve">最大積載量 </t>
    </r>
    <r>
      <rPr>
        <sz val="11"/>
        <rFont val="Arial"/>
        <family val="2"/>
      </rPr>
      <t>8</t>
    </r>
    <r>
      <rPr>
        <sz val="11"/>
        <rFont val="ＭＳ Ｐゴシック"/>
        <family val="3"/>
      </rPr>
      <t>ｔ以上</t>
    </r>
    <r>
      <rPr>
        <sz val="11"/>
        <rFont val="Arial"/>
        <family val="2"/>
      </rPr>
      <t>10</t>
    </r>
    <r>
      <rPr>
        <sz val="11"/>
        <rFont val="ＭＳ Ｐゴシック"/>
        <family val="3"/>
      </rPr>
      <t>ｔ未満</t>
    </r>
  </si>
  <si>
    <r>
      <t>最大積載量</t>
    </r>
    <r>
      <rPr>
        <sz val="11"/>
        <rFont val="Arial"/>
        <family val="2"/>
      </rPr>
      <t>10</t>
    </r>
    <r>
      <rPr>
        <sz val="11"/>
        <rFont val="ＭＳ Ｐゴシック"/>
        <family val="3"/>
      </rPr>
      <t>ｔ以上</t>
    </r>
    <r>
      <rPr>
        <sz val="11"/>
        <rFont val="Arial"/>
        <family val="2"/>
      </rPr>
      <t>12</t>
    </r>
    <r>
      <rPr>
        <sz val="11"/>
        <rFont val="ＭＳ Ｐゴシック"/>
        <family val="3"/>
      </rPr>
      <t>ｔ未満</t>
    </r>
  </si>
  <si>
    <r>
      <t>最大積載量</t>
    </r>
    <r>
      <rPr>
        <sz val="11"/>
        <rFont val="Arial"/>
        <family val="2"/>
      </rPr>
      <t>12</t>
    </r>
    <r>
      <rPr>
        <sz val="11"/>
        <rFont val="ＭＳ Ｐゴシック"/>
        <family val="3"/>
      </rPr>
      <t>ｔ以上</t>
    </r>
    <r>
      <rPr>
        <sz val="11"/>
        <rFont val="Arial"/>
        <family val="2"/>
      </rPr>
      <t>17</t>
    </r>
    <r>
      <rPr>
        <sz val="11"/>
        <rFont val="ＭＳ Ｐゴシック"/>
        <family val="3"/>
      </rPr>
      <t>ｔ未満</t>
    </r>
  </si>
  <si>
    <r>
      <t>最大積載量</t>
    </r>
    <r>
      <rPr>
        <sz val="11"/>
        <rFont val="Arial"/>
        <family val="2"/>
      </rPr>
      <t>17</t>
    </r>
    <r>
      <rPr>
        <sz val="11"/>
        <rFont val="ＭＳ Ｐゴシック"/>
        <family val="3"/>
      </rPr>
      <t>ｔ以上</t>
    </r>
  </si>
  <si>
    <t>特種用途自動車（ローリー、冷凍車など）</t>
  </si>
  <si>
    <r>
      <t xml:space="preserve">最大積載量 </t>
    </r>
    <r>
      <rPr>
        <sz val="10.5"/>
        <rFont val="Arial"/>
        <family val="2"/>
      </rPr>
      <t>1</t>
    </r>
    <r>
      <rPr>
        <sz val="10.5"/>
        <rFont val="ＭＳ Ｐ明朝"/>
        <family val="1"/>
      </rPr>
      <t xml:space="preserve">ｔ未満　/　最大積載量 </t>
    </r>
    <r>
      <rPr>
        <sz val="10.5"/>
        <rFont val="Arial"/>
        <family val="2"/>
      </rPr>
      <t>1</t>
    </r>
    <r>
      <rPr>
        <sz val="10.5"/>
        <rFont val="ＭＳ Ｐ明朝"/>
        <family val="1"/>
      </rPr>
      <t xml:space="preserve">ｔ以上 </t>
    </r>
    <r>
      <rPr>
        <sz val="10.5"/>
        <rFont val="Arial"/>
        <family val="2"/>
      </rPr>
      <t>2</t>
    </r>
    <r>
      <rPr>
        <sz val="10.5"/>
        <rFont val="ＭＳ Ｐ明朝"/>
        <family val="1"/>
      </rPr>
      <t xml:space="preserve">ｔ未満　/　最大積載量 </t>
    </r>
    <r>
      <rPr>
        <sz val="10.5"/>
        <rFont val="Arial"/>
        <family val="2"/>
      </rPr>
      <t>2</t>
    </r>
    <r>
      <rPr>
        <sz val="10.5"/>
        <rFont val="ＭＳ Ｐ明朝"/>
        <family val="1"/>
      </rPr>
      <t xml:space="preserve">ｔ以上 </t>
    </r>
    <r>
      <rPr>
        <sz val="10.5"/>
        <rFont val="Arial"/>
        <family val="2"/>
      </rPr>
      <t>4</t>
    </r>
    <r>
      <rPr>
        <sz val="10.5"/>
        <rFont val="ＭＳ Ｐ明朝"/>
        <family val="1"/>
      </rPr>
      <t>ｔ未満</t>
    </r>
  </si>
  <si>
    <r>
      <t xml:space="preserve">最大積載量 </t>
    </r>
    <r>
      <rPr>
        <sz val="9"/>
        <rFont val="Arial"/>
        <family val="2"/>
      </rPr>
      <t>1</t>
    </r>
    <r>
      <rPr>
        <sz val="9"/>
        <rFont val="ＭＳ Ｐゴシック"/>
        <family val="3"/>
      </rPr>
      <t>ｔ未満</t>
    </r>
  </si>
  <si>
    <r>
      <t xml:space="preserve">最大積載量 </t>
    </r>
    <r>
      <rPr>
        <sz val="9"/>
        <rFont val="Arial"/>
        <family val="2"/>
      </rPr>
      <t>1</t>
    </r>
    <r>
      <rPr>
        <sz val="9"/>
        <rFont val="ＭＳ Ｐゴシック"/>
        <family val="3"/>
      </rPr>
      <t xml:space="preserve">ｔ以上 </t>
    </r>
    <r>
      <rPr>
        <sz val="9"/>
        <rFont val="Arial"/>
        <family val="2"/>
      </rPr>
      <t>2</t>
    </r>
    <r>
      <rPr>
        <sz val="9"/>
        <rFont val="ＭＳ Ｐゴシック"/>
        <family val="3"/>
      </rPr>
      <t>ｔ未満</t>
    </r>
  </si>
  <si>
    <r>
      <t xml:space="preserve">最大積載量 </t>
    </r>
    <r>
      <rPr>
        <sz val="9"/>
        <rFont val="Arial"/>
        <family val="2"/>
      </rPr>
      <t>2</t>
    </r>
    <r>
      <rPr>
        <sz val="9"/>
        <rFont val="ＭＳ Ｐゴシック"/>
        <family val="3"/>
      </rPr>
      <t xml:space="preserve">t以上 </t>
    </r>
    <r>
      <rPr>
        <sz val="9"/>
        <rFont val="Arial"/>
        <family val="2"/>
      </rPr>
      <t>4</t>
    </r>
    <r>
      <rPr>
        <sz val="9"/>
        <rFont val="ＭＳ Ｐゴシック"/>
        <family val="3"/>
      </rPr>
      <t>ｔ未満</t>
    </r>
  </si>
  <si>
    <r>
      <t xml:space="preserve">最大積載量 </t>
    </r>
    <r>
      <rPr>
        <sz val="9"/>
        <rFont val="Arial"/>
        <family val="2"/>
      </rPr>
      <t>4</t>
    </r>
    <r>
      <rPr>
        <sz val="9"/>
        <rFont val="ＭＳ Ｐゴシック"/>
        <family val="3"/>
      </rPr>
      <t xml:space="preserve">ｔ以上 </t>
    </r>
    <r>
      <rPr>
        <sz val="9"/>
        <rFont val="Arial"/>
        <family val="2"/>
      </rPr>
      <t>6</t>
    </r>
    <r>
      <rPr>
        <sz val="9"/>
        <rFont val="ＭＳ Ｐゴシック"/>
        <family val="3"/>
      </rPr>
      <t>ｔ未満</t>
    </r>
  </si>
  <si>
    <r>
      <t xml:space="preserve">最大積載量 </t>
    </r>
    <r>
      <rPr>
        <sz val="9"/>
        <rFont val="Arial"/>
        <family val="2"/>
      </rPr>
      <t>6</t>
    </r>
    <r>
      <rPr>
        <sz val="9"/>
        <rFont val="ＭＳ Ｐゴシック"/>
        <family val="3"/>
      </rPr>
      <t xml:space="preserve">ｔ以上 </t>
    </r>
    <r>
      <rPr>
        <sz val="9"/>
        <rFont val="Arial"/>
        <family val="2"/>
      </rPr>
      <t>8</t>
    </r>
    <r>
      <rPr>
        <sz val="9"/>
        <rFont val="ＭＳ Ｐゴシック"/>
        <family val="3"/>
      </rPr>
      <t>ｔ未満</t>
    </r>
  </si>
  <si>
    <r>
      <t xml:space="preserve">最大積載量 </t>
    </r>
    <r>
      <rPr>
        <sz val="9"/>
        <rFont val="Arial"/>
        <family val="2"/>
      </rPr>
      <t>8</t>
    </r>
    <r>
      <rPr>
        <sz val="9"/>
        <rFont val="ＭＳ Ｐゴシック"/>
        <family val="3"/>
      </rPr>
      <t>ｔ以上</t>
    </r>
    <r>
      <rPr>
        <sz val="9"/>
        <rFont val="Arial"/>
        <family val="2"/>
      </rPr>
      <t>10</t>
    </r>
    <r>
      <rPr>
        <sz val="9"/>
        <rFont val="ＭＳ Ｐゴシック"/>
        <family val="3"/>
      </rPr>
      <t>ｔ未満</t>
    </r>
  </si>
  <si>
    <r>
      <t>最大積載量</t>
    </r>
    <r>
      <rPr>
        <sz val="9"/>
        <rFont val="Arial"/>
        <family val="2"/>
      </rPr>
      <t>10</t>
    </r>
    <r>
      <rPr>
        <sz val="9"/>
        <rFont val="ＭＳ Ｐゴシック"/>
        <family val="3"/>
      </rPr>
      <t>ｔ以上</t>
    </r>
    <r>
      <rPr>
        <sz val="9"/>
        <rFont val="Arial"/>
        <family val="2"/>
      </rPr>
      <t>12</t>
    </r>
    <r>
      <rPr>
        <sz val="9"/>
        <rFont val="ＭＳ Ｐゴシック"/>
        <family val="3"/>
      </rPr>
      <t>ｔ未満</t>
    </r>
  </si>
  <si>
    <r>
      <t>最大積載量</t>
    </r>
    <r>
      <rPr>
        <sz val="9"/>
        <rFont val="Arial"/>
        <family val="2"/>
      </rPr>
      <t>12</t>
    </r>
    <r>
      <rPr>
        <sz val="9"/>
        <rFont val="ＭＳ Ｐゴシック"/>
        <family val="3"/>
      </rPr>
      <t>ｔ以上</t>
    </r>
    <r>
      <rPr>
        <sz val="9"/>
        <rFont val="Arial"/>
        <family val="2"/>
      </rPr>
      <t>17</t>
    </r>
    <r>
      <rPr>
        <sz val="9"/>
        <rFont val="ＭＳ Ｐゴシック"/>
        <family val="3"/>
      </rPr>
      <t>ｔ未満</t>
    </r>
  </si>
  <si>
    <r>
      <t>最大積載量</t>
    </r>
    <r>
      <rPr>
        <sz val="9"/>
        <rFont val="Arial"/>
        <family val="2"/>
      </rPr>
      <t>17</t>
    </r>
    <r>
      <rPr>
        <sz val="9"/>
        <rFont val="ＭＳ Ｐゴシック"/>
        <family val="3"/>
      </rPr>
      <t>ｔ以上</t>
    </r>
  </si>
  <si>
    <t>　Ⅰ　５台以上の実績を記入してください。（複数事業所がある場合は、各事業所１台以上必須で５台以上の実績を記入して</t>
  </si>
  <si>
    <t>　Ⅱ　複数の事業所を登録している場合は、自動車登録番号の下部にある（　）に、保有する事業所の名称を記入してください。</t>
  </si>
  <si>
    <t>　　　ください。）６事業所以上あり記入欄が足りない場合は、記入欄をコピーして６台目以降を記入してください。</t>
  </si>
  <si>
    <t>Ⅲ</t>
  </si>
  <si>
    <t>Ⅳ</t>
  </si>
  <si>
    <t>①基準</t>
  </si>
  <si>
    <t>②
直近２回分の交換日</t>
  </si>
  <si>
    <r>
      <t xml:space="preserve">最大積載量 </t>
    </r>
    <r>
      <rPr>
        <sz val="10.5"/>
        <rFont val="Arial"/>
        <family val="2"/>
      </rPr>
      <t>4</t>
    </r>
    <r>
      <rPr>
        <sz val="10.5"/>
        <rFont val="ＭＳ Ｐ明朝"/>
        <family val="1"/>
      </rPr>
      <t xml:space="preserve">ｔ以上 </t>
    </r>
    <r>
      <rPr>
        <sz val="10.5"/>
        <rFont val="Arial"/>
        <family val="2"/>
      </rPr>
      <t>6</t>
    </r>
    <r>
      <rPr>
        <sz val="10.5"/>
        <rFont val="ＭＳ Ｐ明朝"/>
        <family val="1"/>
      </rPr>
      <t xml:space="preserve">ｔ未満　/　最大積載量 </t>
    </r>
    <r>
      <rPr>
        <sz val="10.5"/>
        <rFont val="Arial"/>
        <family val="2"/>
      </rPr>
      <t>6</t>
    </r>
    <r>
      <rPr>
        <sz val="10.5"/>
        <rFont val="ＭＳ Ｐ明朝"/>
        <family val="1"/>
      </rPr>
      <t xml:space="preserve">ｔ以上 </t>
    </r>
    <r>
      <rPr>
        <sz val="10.5"/>
        <rFont val="Arial"/>
        <family val="2"/>
      </rPr>
      <t>8</t>
    </r>
    <r>
      <rPr>
        <sz val="10.5"/>
        <rFont val="ＭＳ Ｐ明朝"/>
        <family val="1"/>
      </rPr>
      <t xml:space="preserve">ｔ未満 / 最大積載量 </t>
    </r>
    <r>
      <rPr>
        <sz val="10.5"/>
        <rFont val="Arial"/>
        <family val="2"/>
      </rPr>
      <t>8</t>
    </r>
    <r>
      <rPr>
        <sz val="10.5"/>
        <rFont val="ＭＳ Ｐ明朝"/>
        <family val="1"/>
      </rPr>
      <t>ｔ以上</t>
    </r>
    <r>
      <rPr>
        <sz val="10.5"/>
        <rFont val="Arial"/>
        <family val="2"/>
      </rPr>
      <t>10</t>
    </r>
    <r>
      <rPr>
        <sz val="10.5"/>
        <rFont val="ＭＳ Ｐ明朝"/>
        <family val="1"/>
      </rPr>
      <t>ｔ未満　</t>
    </r>
  </si>
  <si>
    <r>
      <t>最大積載量</t>
    </r>
    <r>
      <rPr>
        <sz val="10.5"/>
        <rFont val="Arial"/>
        <family val="2"/>
      </rPr>
      <t>10</t>
    </r>
    <r>
      <rPr>
        <sz val="10.5"/>
        <rFont val="ＭＳ Ｐ明朝"/>
        <family val="1"/>
      </rPr>
      <t>ｔ以上</t>
    </r>
    <r>
      <rPr>
        <sz val="10.5"/>
        <rFont val="Arial"/>
        <family val="2"/>
      </rPr>
      <t>12</t>
    </r>
    <r>
      <rPr>
        <sz val="10.5"/>
        <rFont val="ＭＳ Ｐ明朝"/>
        <family val="1"/>
      </rPr>
      <t>ｔ未満　/　最大積載量</t>
    </r>
    <r>
      <rPr>
        <sz val="10.5"/>
        <rFont val="Arial"/>
        <family val="2"/>
      </rPr>
      <t>12</t>
    </r>
    <r>
      <rPr>
        <sz val="10.5"/>
        <rFont val="ＭＳ Ｐ明朝"/>
        <family val="1"/>
      </rPr>
      <t>ｔ以上</t>
    </r>
    <r>
      <rPr>
        <sz val="10.5"/>
        <rFont val="Arial"/>
        <family val="2"/>
      </rPr>
      <t>17</t>
    </r>
    <r>
      <rPr>
        <sz val="10.5"/>
        <rFont val="ＭＳ Ｐ明朝"/>
        <family val="1"/>
      </rPr>
      <t>ｔ未満　/　最大積載量</t>
    </r>
    <r>
      <rPr>
        <sz val="10.5"/>
        <rFont val="Arial"/>
        <family val="2"/>
      </rPr>
      <t>17</t>
    </r>
    <r>
      <rPr>
        <sz val="10.5"/>
        <rFont val="ＭＳ Ｐ明朝"/>
        <family val="1"/>
      </rPr>
      <t>ｔ以上</t>
    </r>
  </si>
  <si>
    <t>②
この間の走行距離</t>
  </si>
  <si>
    <t>表</t>
  </si>
  <si>
    <t>環境意識の向上を図るため、環境方針の徹底や環境に関する一般的な情報の伝達等を
定期的に行っている</t>
  </si>
  <si>
    <t>燃費に関する定量的な目標を達成するため、エコドライブを効果的に進めるための計画を
策定している</t>
  </si>
  <si>
    <t>エコドライブを実施するための手引き（省エネ運転マニュアル等）をドライバーに配布している</t>
  </si>
  <si>
    <t>エコドライブを推進するための装置を導入するための計画を作り、計画に沿って実施している</t>
  </si>
  <si>
    <t>エコドライブを推進するための装置を導入した結果を確認し、エコドライブの実施に役立てている</t>
  </si>
  <si>
    <r>
      <t xml:space="preserve">（営業所がNOx・PM法対策地域内にある事業者のみ）　
</t>
    </r>
    <r>
      <rPr>
        <sz val="10"/>
        <rFont val="ＭＳ 明朝"/>
        <family val="1"/>
      </rPr>
      <t>NOx・PM法に基づく、今年度の規制対象となる車両の台数について把握している</t>
    </r>
  </si>
  <si>
    <t>最新規制適合ディーゼル車の導入について計画を策定し、目標達成に向けて導入に取組んでいる</t>
  </si>
  <si>
    <t>点検・整備は、明示された実施計画をもとに行い、その結果を把握し、記録として残している</t>
  </si>
  <si>
    <t>点検・整備の結果をもとに、点検・整備体制や取組内容について見直しを行う仕組みを設けている</t>
  </si>
  <si>
    <t>エアコンの利き具合等により、エアコンガスが減っている（漏れている）と判断された時には、
整備事業者に点検・整備を依頼している</t>
  </si>
  <si>
    <t>エアフィルタの清掃・交換にあたっては、走行距離または使用期間、あるいはその両方について
独自の基準を設定し、実施している</t>
  </si>
  <si>
    <r>
      <t xml:space="preserve">（［後付か否かにかかわらず］排出ガス減少装置を装着している場合のみ）　
</t>
    </r>
    <r>
      <rPr>
        <sz val="10"/>
        <rFont val="ＭＳ 明朝"/>
        <family val="1"/>
      </rPr>
      <t>排出ガス減少装置（DPF、酸化触媒等）については、メーカーの指定した手順に従って
メンテナンスを実施している</t>
    </r>
  </si>
  <si>
    <t>下記の箇所に対しては、走行距離、または使用期間について独自の基準を設定し、実施している</t>
  </si>
  <si>
    <t>　・タイヤの空気圧の点検・調整は、独自の点検期間を設定し、空気圧の測定をもとに実施している</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</si>
  <si>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</si>
  <si>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</si>
  <si>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・デファレンシャルオイルの交換は、走行距離について独自の基準を設定し、実施している</t>
  </si>
  <si>
    <r>
      <t>廃棄物の発生抑制</t>
    </r>
    <r>
      <rPr>
        <sz val="9.5"/>
        <rFont val="ＭＳ 明朝"/>
        <family val="1"/>
      </rPr>
      <t>（発生量削減</t>
    </r>
    <r>
      <rPr>
        <sz val="10"/>
        <rFont val="ＭＳ 明朝"/>
        <family val="1"/>
      </rPr>
      <t>）、再使用</t>
    </r>
    <r>
      <rPr>
        <sz val="9.5"/>
        <rFont val="ＭＳ 明朝"/>
        <family val="1"/>
      </rPr>
      <t>（繰り返し利用）</t>
    </r>
    <r>
      <rPr>
        <sz val="10"/>
        <rFont val="ＭＳ 明朝"/>
        <family val="1"/>
      </rPr>
      <t>、リサイクル</t>
    </r>
    <r>
      <rPr>
        <sz val="9.5"/>
        <rFont val="ＭＳ 明朝"/>
        <family val="1"/>
      </rPr>
      <t>（再生利用＝再資源化）</t>
    </r>
    <r>
      <rPr>
        <sz val="10"/>
        <rFont val="ＭＳ 明朝"/>
        <family val="1"/>
      </rPr>
      <t xml:space="preserve">
及び適正処理の推進について従業員に対して指導を行っている</t>
    </r>
  </si>
  <si>
    <t>廃車・廃棄物の処理に際して、適正処理やリサイクルを適切に実施している業者に委託している</t>
  </si>
  <si>
    <t>　・廃タイヤの処理に際して、適正処理やリサイクルを適切に実施している業者に委託している</t>
  </si>
  <si>
    <t>事務所内でのエネルギー使用量、廃棄物排出量の削減についての取組み状況を目標に照らして評価し、
取組み状況が改善するよう、取組みの見直しを行う仕組みを設けている</t>
  </si>
  <si>
    <t>清掃・交換の基準を</t>
  </si>
  <si>
    <t>使用期間で設定している場合は、直近2回分の清掃日・交換日を、</t>
  </si>
  <si>
    <t>走行距離で設定している場合は、直近２回分の清掃日・交換日とこの間の走行距離を、</t>
  </si>
  <si>
    <r>
      <t>両方で設定している場合は、両方</t>
    </r>
    <r>
      <rPr>
        <sz val="9"/>
        <rFont val="ＭＳ Ｐ明朝"/>
        <family val="1"/>
      </rPr>
      <t>を記入してください。</t>
    </r>
  </si>
  <si>
    <t>－</t>
  </si>
  <si>
    <t>※直近の交換日を清掃日とみなすことができます。</t>
  </si>
  <si>
    <t>→　計画達成状況を下表に記入してください。</t>
  </si>
  <si>
    <t>改善率
（ ％ ）</t>
  </si>
  <si>
    <r>
      <t>確認基準が距離の場合は、確認日とこの間の走行距離</t>
    </r>
    <r>
      <rPr>
        <vertAlign val="superscript"/>
        <sz val="10"/>
        <rFont val="ＭＳ Ｐ明朝"/>
        <family val="1"/>
      </rPr>
      <t>※１</t>
    </r>
  </si>
  <si>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</si>
  <si>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</si>
  <si>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t>　　　　Ⅰ　保有台数[A列]に記入した台数のうち、今年度末までに規制猶予期限が切れる車両台数を、[Ｂ列]に記入してください。</t>
  </si>
  <si>
    <t>　　　　Ⅱ　規制猶予期限が切れる車両がない場合には、[Ｂ列]に0台と記入してください。</t>
  </si>
  <si>
    <t>　　　　Ⅲ　[Ｂ列]の「-」は、規制適合車です。</t>
  </si>
  <si>
    <r>
      <t>→　</t>
    </r>
    <r>
      <rPr>
        <u val="double"/>
        <sz val="10"/>
        <rFont val="ＭＳ Ｐ明朝"/>
        <family val="1"/>
      </rPr>
      <t>下表[Ｃ列]</t>
    </r>
    <r>
      <rPr>
        <sz val="10"/>
        <rFont val="ＭＳ Ｐ明朝"/>
        <family val="1"/>
      </rPr>
      <t>に、今年度分の代替え目標台数を記入してください。</t>
    </r>
  </si>
  <si>
    <r>
      <t xml:space="preserve"> 平成28,30年規制適合車
 </t>
    </r>
    <r>
      <rPr>
        <sz val="9"/>
        <rFont val="ＭＳ Ｐゴシック"/>
        <family val="3"/>
      </rPr>
      <t>（2RG,2DG,2KG,2PG,3KE,3KF,他)</t>
    </r>
  </si>
  <si>
    <r>
      <rPr>
        <sz val="10"/>
        <rFont val="ＭＳ Ｐゴシック"/>
        <family val="3"/>
      </rPr>
      <t xml:space="preserve"> 平成30年規制適合車</t>
    </r>
    <r>
      <rPr>
        <sz val="9"/>
        <rFont val="ＭＳ Ｐゴシック"/>
        <family val="3"/>
      </rPr>
      <t xml:space="preserve"> (低燃費かつ低排出ガス認定車)
 (4JE,4KF,4NE,5JE,6JE,他)</t>
    </r>
  </si>
  <si>
    <t xml:space="preserve"> 平成28,30年規制適合車
 （2RG,2DG,2KG,2PG,3KE,3KF,他)</t>
  </si>
  <si>
    <t>　　平成28,30年規制適合車
　　 （2RG,2DG,2KG,2PG,3KE,3KF,他)</t>
  </si>
  <si>
    <r>
      <rPr>
        <sz val="10"/>
        <rFont val="ＭＳ 明朝"/>
        <family val="1"/>
      </rPr>
      <t>ディーゼル車等の運行規制に関する条例の定める地域を運行する車両がある場合は、　</t>
    </r>
    <r>
      <rPr>
        <i/>
        <sz val="10"/>
        <rFont val="ＭＳ ゴシック"/>
        <family val="3"/>
      </rPr>
      <t xml:space="preserve">
</t>
    </r>
    <r>
      <rPr>
        <sz val="10"/>
        <rFont val="ＭＳ 明朝"/>
        <family val="1"/>
      </rPr>
      <t>条例に定める運行規制の対象となる車両の台数を把握している</t>
    </r>
  </si>
  <si>
    <t>条例に定める運行規制の対象となる車両の台数を把握している。[レベル２]＜認証項目＞</t>
  </si>
  <si>
    <r>
      <t>Ⅰ　下表</t>
    </r>
    <r>
      <rPr>
        <b/>
        <u val="single"/>
        <sz val="11"/>
        <rFont val="ＭＳ Ｐ明朝"/>
        <family val="1"/>
      </rPr>
      <t>[Ａ列]には、[Ｂ，Ｃ，Ｄ]列の規制対象地域を運行する車両</t>
    </r>
    <r>
      <rPr>
        <sz val="11"/>
        <rFont val="ＭＳ Ｐ明朝"/>
        <family val="1"/>
      </rPr>
      <t>の台数を記入してください。</t>
    </r>
  </si>
  <si>
    <r>
      <t>　　　</t>
    </r>
    <r>
      <rPr>
        <b/>
        <u val="single"/>
        <sz val="11"/>
        <rFont val="ＭＳ Ｐ明朝"/>
        <family val="1"/>
      </rPr>
      <t>運行する車両が無ければ、記入は不要</t>
    </r>
    <r>
      <rPr>
        <sz val="11"/>
        <rFont val="ＭＳ Ｐ明朝"/>
        <family val="1"/>
      </rPr>
      <t>です。</t>
    </r>
  </si>
  <si>
    <t>Ⅱ　下表[Ｂ，Ｃ，Ｄ]列の地域を運行する場合にチェックしてください。</t>
  </si>
  <si>
    <r>
      <rPr>
        <b/>
        <sz val="9.5"/>
        <rFont val="ＭＳ Ｐゴシック"/>
        <family val="3"/>
      </rPr>
      <t>各条例で規制している</t>
    </r>
    <r>
      <rPr>
        <b/>
        <sz val="10"/>
        <rFont val="ＭＳ Ｐゴシック"/>
        <family val="3"/>
      </rPr>
      <t xml:space="preserve">
地域を運行する
車両台数</t>
    </r>
  </si>
  <si>
    <t>東京都、埼玉県
条例※2地域内を
運行する場合</t>
  </si>
  <si>
    <r>
      <rPr>
        <sz val="7"/>
        <rFont val="ＭＳ Ｐゴシック"/>
        <family val="3"/>
      </rPr>
      <t>千葉県、神奈川県</t>
    </r>
    <r>
      <rPr>
        <sz val="8"/>
        <rFont val="ＭＳ Ｐゴシック"/>
        <family val="3"/>
      </rPr>
      <t xml:space="preserve">
条例※2地域内を
運行する場合</t>
    </r>
  </si>
  <si>
    <t>兵庫県条例※3
地域内を
運行する場合</t>
  </si>
  <si>
    <t>　　平成30年規制適合車
　　(低燃費かつ低排出ガス認定車)
　　(4JE,4KF,4NE,5JE,6JE,他)</t>
  </si>
  <si>
    <t>　　　 ⑪⑫⑭⑯⑰がNox・PM法非適合車(規制対象車)です。ただし、型式によってはNox・PM法適合車（規制対象外）があります。</t>
  </si>
  <si>
    <t>※2　東京都、埼玉県、千葉県、神奈川県のディーゼル車規制は、ディーゼル車から排出されるPM（粒子状物質）に対するもので、</t>
  </si>
  <si>
    <t xml:space="preserve">        1都3県全域（東京都の島しょ部を除く）を運行する車両に制限を加えています。</t>
  </si>
  <si>
    <t>※3　兵庫県のディーゼル車等の運行規制は、ディーゼル車等から排出されるNox（窒素酸化物）とPM（粒子状物質）に対するもので、</t>
  </si>
  <si>
    <t xml:space="preserve">       兵庫県の指定地域を運行する車両総重量8ｔ以上の車両に制限を加えています。</t>
  </si>
  <si>
    <t>※　　大阪府のディーゼル車等の流入車規制は令和4年4月1日付で廃止になりました。</t>
  </si>
  <si>
    <t>※</t>
  </si>
  <si>
    <t xml:space="preserve">  太枠内については運行規制の対象車両が含まれる可能性がありますのでご注意ください。</t>
  </si>
  <si>
    <t>□ディーゼル車等の運行規制に関する条例の定める地域を運行する車両がある場合は、</t>
  </si>
  <si>
    <t>平成21,22年規制適合車
(低燃費かつ低排出ガス認定車)
(TKG,TPG,TRG,QKG,QPG,QRG,QKF,QTG,他)</t>
  </si>
  <si>
    <t>km
/kg</t>
  </si>
  <si>
    <t>二酸化炭素総排出量</t>
  </si>
  <si>
    <t>改善率（ ％ ）※2</t>
  </si>
  <si>
    <t>kg-
CO2</t>
  </si>
  <si>
    <r>
      <t>取り組んでいる項目には・・・・・Ｙｅｓ欄の□に</t>
    </r>
    <r>
      <rPr>
        <sz val="12"/>
        <rFont val="Segoe UI Symbol"/>
        <family val="2"/>
      </rPr>
      <t>✓</t>
    </r>
    <r>
      <rPr>
        <sz val="12"/>
        <rFont val="HGP教科書体"/>
        <family val="1"/>
      </rPr>
      <t>を記入</t>
    </r>
  </si>
  <si>
    <r>
      <t>また、</t>
    </r>
    <r>
      <rPr>
        <u val="single"/>
        <sz val="12"/>
        <color indexed="10"/>
        <rFont val="HG創英角ﾎﾟｯﾌﾟ体"/>
        <family val="3"/>
      </rPr>
      <t>穴開け・ファイリング等もせず、申請書類のみ</t>
    </r>
    <r>
      <rPr>
        <u val="single"/>
        <sz val="12"/>
        <rFont val="HG創英角ﾎﾟｯﾌﾟ体"/>
        <family val="3"/>
      </rPr>
      <t>をお送りください</t>
    </r>
    <r>
      <rPr>
        <sz val="12"/>
        <rFont val="HG創英角ﾎﾟｯﾌﾟ体"/>
        <family val="3"/>
      </rPr>
      <t>。</t>
    </r>
  </si>
  <si>
    <t>kg</t>
  </si>
  <si>
    <r>
      <t>0kg-
CO</t>
    </r>
    <r>
      <rPr>
        <vertAlign val="subscript"/>
        <sz val="8"/>
        <rFont val="ＭＳ Ｐゴシック"/>
        <family val="3"/>
      </rPr>
      <t>2</t>
    </r>
    <r>
      <rPr>
        <sz val="8"/>
        <rFont val="ＭＳ Ｐゴシック"/>
        <family val="3"/>
      </rPr>
      <t>/kg</t>
    </r>
  </si>
  <si>
    <t>二酸化炭素総排出量の目標</t>
  </si>
  <si>
    <t>※2　二酸化炭素総排出量の目標を設定している場合は入力してください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</si>
</sst>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Red]\-#,###;0.0"/>
    <numFmt numFmtId="179" formatCode="#,###;[Red]\-#,###;"/>
    <numFmt numFmtId="180" formatCode="#,###.00;[Red]\-#,###.00;0.000"/>
    <numFmt numFmtId="181" formatCode="0_ "/>
    <numFmt numFmtId="182" formatCode="0.00_);[Red]\(0.00\)"/>
    <numFmt numFmtId="183" formatCode="0.00000_ "/>
    <numFmt numFmtId="184" formatCode="0.00_ "/>
    <numFmt numFmtId="185" formatCode="#,##0.0"/>
    <numFmt numFmtId="186" formatCode="#,##0.0_ "/>
    <numFmt numFmtId="187" formatCode="0.0%"/>
    <numFmt numFmtId="188" formatCode="0_ ;[Red]\-0\ "/>
    <numFmt numFmtId="189" formatCode="[$]ggge&quot;年&quot;m&quot;月&quot;d&quot;日&quot;;@"/>
    <numFmt numFmtId="190" formatCode="[$-411]gge&quot;年&quot;m&quot;月&quot;d&quot;日&quot;;@"/>
    <numFmt numFmtId="191" formatCode="[$]gge&quot;年&quot;m&quot;月&quot;d&quot;日&quot;;@"/>
    <numFmt numFmtId="192" formatCode="#,##0.0_ ;[Red]\-#,##0.0\ "/>
    <numFmt numFmtId="193" formatCode="#,##0.00_);[Red]\(#,##0.00\)"/>
    <numFmt numFmtId="194" formatCode="#,##0_);[Red]\(#,##0\)"/>
    <numFmt numFmtId="195" formatCode="&quot;Yes&quot;;&quot;Yes&quot;;&quot;No&quot;"/>
    <numFmt numFmtId="196" formatCode="&quot;True&quot;;&quot;True&quot;;&quot;False&quot;"/>
    <numFmt numFmtId="197" formatCode="&quot;On&quot;;&quot;On&quot;;&quot;Off&quot;"/>
    <numFmt numFmtId="198" formatCode="[$€-2]\ #,##0.00_);[Red]\([$€-2]\ #,##0.00\)"/>
    <numFmt numFmtId="199" formatCode="#,##0.00_ ;[Red]\-#,##0.00\ "/>
    <numFmt numFmtId="200" formatCode="#,##0.0_);[Red]\(#,##0.0\)"/>
    <numFmt numFmtId="201" formatCode="#,###"/>
    <numFmt numFmtId="202" formatCode="#"/>
    <numFmt numFmtId="203" formatCode="#,##0_ "/>
    <numFmt numFmtId="204" formatCode="#,###,###,##0"/>
    <numFmt numFmtId="205" formatCode="###,###,###"/>
  </numFmts>
  <fonts count="172">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i/>
      <sz val="10"/>
      <name val="ＭＳ 明朝"/>
      <family val="1"/>
    </font>
    <font>
      <b/>
      <sz val="12"/>
      <name val="MS UI Gothic"/>
      <family val="3"/>
    </font>
    <font>
      <sz val="12"/>
      <name val="ＭＳ Ｐゴシック"/>
      <family val="3"/>
    </font>
    <font>
      <vertAlign val="subscript"/>
      <sz val="8"/>
      <name val="ＭＳ Ｐゴシック"/>
      <family val="3"/>
    </font>
    <font>
      <vertAlign val="superscript"/>
      <sz val="8"/>
      <name val="ＭＳ Ｐゴシック"/>
      <family val="3"/>
    </font>
    <font>
      <strike/>
      <sz val="11"/>
      <name val="ＭＳ Ｐゴシック"/>
      <family val="3"/>
    </font>
    <font>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i/>
      <u val="single"/>
      <sz val="11"/>
      <name val="ＭＳ Ｐゴシック"/>
      <family val="3"/>
    </font>
    <font>
      <b/>
      <sz val="12"/>
      <name val="HG行書体"/>
      <family val="4"/>
    </font>
    <font>
      <vertAlign val="superscript"/>
      <sz val="9"/>
      <name val="ＭＳ Ｐゴシック"/>
      <family val="3"/>
    </font>
    <font>
      <i/>
      <u val="single"/>
      <sz val="11"/>
      <name val="ＭＳ Ｐ明朝"/>
      <family val="1"/>
    </font>
    <font>
      <i/>
      <sz val="11"/>
      <name val="AR P丸ゴシック体M"/>
      <family val="3"/>
    </font>
    <font>
      <i/>
      <u val="single"/>
      <sz val="10.5"/>
      <name val="ＭＳ Ｐ明朝"/>
      <family val="1"/>
    </font>
    <font>
      <sz val="10.5"/>
      <name val="ＭＳ Ｐ明朝"/>
      <family val="1"/>
    </font>
    <font>
      <b/>
      <sz val="10"/>
      <name val="ＭＳ 明朝"/>
      <family val="1"/>
    </font>
    <font>
      <i/>
      <sz val="11"/>
      <name val="AR丸ゴシック体M"/>
      <family val="3"/>
    </font>
    <font>
      <sz val="9"/>
      <name val="ＭＳ Ｐ明朝"/>
      <family val="1"/>
    </font>
    <font>
      <b/>
      <sz val="10"/>
      <name val="HG行書体"/>
      <family val="4"/>
    </font>
    <font>
      <vertAlign val="subscript"/>
      <sz val="7"/>
      <name val="ＭＳ Ｐゴシック"/>
      <family val="3"/>
    </font>
    <font>
      <sz val="9"/>
      <name val="ＭＳ ゴシック"/>
      <family val="3"/>
    </font>
    <font>
      <sz val="8"/>
      <name val="ＭＳ Ｐ明朝"/>
      <family val="1"/>
    </font>
    <font>
      <sz val="8"/>
      <name val="ＭＳ 明朝"/>
      <family val="1"/>
    </font>
    <font>
      <sz val="10"/>
      <name val="ＭＳ Ｐ明朝"/>
      <family val="1"/>
    </font>
    <font>
      <u val="double"/>
      <sz val="10"/>
      <name val="ＭＳ Ｐ明朝"/>
      <family val="1"/>
    </font>
    <font>
      <u val="single"/>
      <sz val="10"/>
      <name val="ＭＳ Ｐ明朝"/>
      <family val="1"/>
    </font>
    <font>
      <sz val="11"/>
      <name val="HG教科書体"/>
      <family val="1"/>
    </font>
    <font>
      <b/>
      <sz val="11"/>
      <name val="HG行書体"/>
      <family val="4"/>
    </font>
    <font>
      <b/>
      <sz val="10"/>
      <name val="HGS行書体"/>
      <family val="4"/>
    </font>
    <font>
      <sz val="18"/>
      <name val="ＭＳ Ｐゴシック"/>
      <family val="3"/>
    </font>
    <font>
      <sz val="14"/>
      <name val="ＭＳ Ｐゴシック"/>
      <family val="3"/>
    </font>
    <font>
      <b/>
      <sz val="24"/>
      <name val="ＭＳ Ｐゴシック"/>
      <family val="3"/>
    </font>
    <font>
      <sz val="16"/>
      <name val="ＭＳ Ｐゴシック"/>
      <family val="3"/>
    </font>
    <font>
      <b/>
      <sz val="11"/>
      <name val="ＭＳ Ｐゴシック"/>
      <family val="3"/>
    </font>
    <font>
      <b/>
      <i/>
      <sz val="11"/>
      <name val="ＭＳ ゴシック"/>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b/>
      <sz val="26"/>
      <name val="ＭＳ ゴシック"/>
      <family val="3"/>
    </font>
    <font>
      <sz val="12"/>
      <name val="HG創英角ﾎﾟｯﾌﾟ体"/>
      <family val="3"/>
    </font>
    <font>
      <b/>
      <sz val="18"/>
      <name val="ＭＳ Ｐゴシック"/>
      <family val="3"/>
    </font>
    <font>
      <b/>
      <sz val="12"/>
      <name val="HG正楷書体-PRO"/>
      <family val="4"/>
    </font>
    <font>
      <b/>
      <sz val="10"/>
      <name val="HG正楷書体-PRO"/>
      <family val="4"/>
    </font>
    <font>
      <b/>
      <sz val="9"/>
      <name val="HG正楷書体-PRO"/>
      <family val="4"/>
    </font>
    <font>
      <vertAlign val="superscript"/>
      <sz val="11"/>
      <name val="ＭＳ Ｐゴシック"/>
      <family val="3"/>
    </font>
    <font>
      <sz val="12"/>
      <name val="HG教科書体"/>
      <family val="1"/>
    </font>
    <font>
      <sz val="12"/>
      <name val="Segoe UI Symbol"/>
      <family val="2"/>
    </font>
    <font>
      <b/>
      <sz val="12"/>
      <name val="Segoe UI Symbol"/>
      <family val="2"/>
    </font>
    <font>
      <b/>
      <i/>
      <sz val="10"/>
      <name val="ＭＳ 明朝"/>
      <family val="1"/>
    </font>
    <font>
      <sz val="9"/>
      <name val="Meiryo UI"/>
      <family val="3"/>
    </font>
    <font>
      <b/>
      <i/>
      <sz val="11"/>
      <name val="ＭＳ 明朝"/>
      <family val="1"/>
    </font>
    <font>
      <vertAlign val="superscript"/>
      <sz val="10"/>
      <name val="ＭＳ Ｐゴシック"/>
      <family val="3"/>
    </font>
    <font>
      <b/>
      <sz val="10"/>
      <name val="ＭＳ Ｐ明朝"/>
      <family val="1"/>
    </font>
    <font>
      <sz val="11"/>
      <color indexed="8"/>
      <name val="ＭＳ Ｐゴシック"/>
      <family val="3"/>
    </font>
    <font>
      <b/>
      <u val="single"/>
      <sz val="11"/>
      <name val="ＭＳ Ｐ明朝"/>
      <family val="1"/>
    </font>
    <font>
      <i/>
      <sz val="11"/>
      <name val="ＭＳ Ｐ明朝"/>
      <family val="1"/>
    </font>
    <font>
      <b/>
      <sz val="11"/>
      <name val="ＭＳ Ｐ明朝"/>
      <family val="1"/>
    </font>
    <font>
      <sz val="9"/>
      <color indexed="8"/>
      <name val="ＭＳ Ｐゴシック"/>
      <family val="3"/>
    </font>
    <font>
      <sz val="10"/>
      <color indexed="8"/>
      <name val="ＭＳ Ｐ明朝"/>
      <family val="1"/>
    </font>
    <font>
      <u val="single"/>
      <sz val="10"/>
      <color indexed="8"/>
      <name val="ＭＳ Ｐ明朝"/>
      <family val="1"/>
    </font>
    <font>
      <i/>
      <sz val="11"/>
      <color indexed="8"/>
      <name val="ＭＳ Ｐ明朝"/>
      <family val="1"/>
    </font>
    <font>
      <i/>
      <u val="single"/>
      <sz val="11"/>
      <color indexed="8"/>
      <name val="ＭＳ Ｐ明朝"/>
      <family val="1"/>
    </font>
    <font>
      <sz val="11"/>
      <color indexed="8"/>
      <name val="ＭＳ Ｐ明朝"/>
      <family val="1"/>
    </font>
    <font>
      <sz val="9"/>
      <color indexed="8"/>
      <name val="ＭＳ Ｐ明朝"/>
      <family val="1"/>
    </font>
    <font>
      <sz val="10"/>
      <color indexed="8"/>
      <name val="ＭＳ Ｐゴシック"/>
      <family val="3"/>
    </font>
    <font>
      <b/>
      <sz val="10"/>
      <color indexed="8"/>
      <name val="HG正楷書体-PRO"/>
      <family val="4"/>
    </font>
    <font>
      <b/>
      <sz val="12"/>
      <color indexed="8"/>
      <name val="HG正楷書体-PRO"/>
      <family val="4"/>
    </font>
    <font>
      <b/>
      <sz val="11"/>
      <color indexed="8"/>
      <name val="HG行書体"/>
      <family val="4"/>
    </font>
    <font>
      <sz val="18"/>
      <color indexed="8"/>
      <name val="ＭＳ Ｐゴシック"/>
      <family val="3"/>
    </font>
    <font>
      <u val="single"/>
      <sz val="11"/>
      <name val="ＭＳ Ｐゴシック"/>
      <family val="3"/>
    </font>
    <font>
      <strike/>
      <sz val="9"/>
      <color indexed="10"/>
      <name val="ＭＳ Ｐゴシック"/>
      <family val="3"/>
    </font>
    <font>
      <u val="single"/>
      <sz val="11"/>
      <name val="ＭＳ Ｐ明朝"/>
      <family val="1"/>
    </font>
    <font>
      <b/>
      <sz val="11"/>
      <color indexed="8"/>
      <name val="HG正楷書体-PRO"/>
      <family val="4"/>
    </font>
    <font>
      <b/>
      <sz val="11"/>
      <name val="HG正楷書体-PRO"/>
      <family val="4"/>
    </font>
    <font>
      <sz val="11"/>
      <name val="HG正楷書体-PRO"/>
      <family val="4"/>
    </font>
    <font>
      <b/>
      <u val="double"/>
      <sz val="10"/>
      <name val="ＭＳ Ｐ明朝"/>
      <family val="1"/>
    </font>
    <font>
      <vertAlign val="superscript"/>
      <sz val="10"/>
      <name val="ＭＳ Ｐ明朝"/>
      <family val="1"/>
    </font>
    <font>
      <u val="single"/>
      <sz val="9"/>
      <name val="ＭＳ Ｐゴシック"/>
      <family val="3"/>
    </font>
    <font>
      <b/>
      <u val="single"/>
      <sz val="12"/>
      <name val="ＭＳ Ｐゴシック"/>
      <family val="3"/>
    </font>
    <font>
      <sz val="8.5"/>
      <name val="ＭＳ Ｐゴシック"/>
      <family val="3"/>
    </font>
    <font>
      <sz val="9"/>
      <name val="Arial"/>
      <family val="2"/>
    </font>
    <font>
      <sz val="11"/>
      <name val="Arial"/>
      <family val="2"/>
    </font>
    <font>
      <sz val="10.5"/>
      <name val="Arial"/>
      <family val="2"/>
    </font>
    <font>
      <sz val="9.5"/>
      <name val="ＭＳ 明朝"/>
      <family val="1"/>
    </font>
    <font>
      <b/>
      <i/>
      <sz val="6"/>
      <name val="ＭＳ 明朝"/>
      <family val="1"/>
    </font>
    <font>
      <u val="single"/>
      <sz val="9"/>
      <name val="ＭＳ Ｐ明朝"/>
      <family val="1"/>
    </font>
    <font>
      <b/>
      <sz val="10"/>
      <name val="ＭＳ Ｐゴシック"/>
      <family val="3"/>
    </font>
    <font>
      <b/>
      <sz val="9.5"/>
      <name val="ＭＳ Ｐゴシック"/>
      <family val="3"/>
    </font>
    <font>
      <sz val="11"/>
      <name val="HG行書体"/>
      <family val="4"/>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10"/>
      <name val="ＭＳ Ｐ明朝"/>
      <family val="1"/>
    </font>
    <font>
      <sz val="9"/>
      <color indexed="10"/>
      <name val="ＭＳ Ｐ明朝"/>
      <family val="1"/>
    </font>
    <font>
      <sz val="10"/>
      <color indexed="10"/>
      <name val="ＭＳ Ｐ明朝"/>
      <family val="1"/>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b/>
      <sz val="16"/>
      <color indexed="8"/>
      <name val="ＭＳ Ｐゴシック"/>
      <family val="3"/>
    </font>
    <font>
      <sz val="11"/>
      <color indexed="8"/>
      <name val="Calibri"/>
      <family val="2"/>
    </font>
    <font>
      <b/>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5"/>
      <color rgb="FFFF0000"/>
      <name val="ＭＳ Ｐ明朝"/>
      <family val="1"/>
    </font>
    <font>
      <sz val="9"/>
      <color rgb="FFFF0000"/>
      <name val="ＭＳ Ｐ明朝"/>
      <family val="1"/>
    </font>
    <font>
      <sz val="10"/>
      <color rgb="FFFF0000"/>
      <name val="ＭＳ Ｐ明朝"/>
      <family val="1"/>
    </font>
    <font>
      <sz val="12"/>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style="double"/>
      <top style="hair"/>
      <bottom style="hair"/>
    </border>
    <border>
      <left>
        <color indexed="63"/>
      </left>
      <right>
        <color indexed="63"/>
      </right>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color indexed="63"/>
      </left>
      <right style="thin"/>
      <top style="thin"/>
      <bottom style="thin"/>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style="double"/>
      <bottom style="hair"/>
    </border>
    <border>
      <left>
        <color indexed="63"/>
      </left>
      <right style="thin"/>
      <top style="double"/>
      <bottom style="thin"/>
    </border>
    <border>
      <left style="thin"/>
      <right>
        <color indexed="63"/>
      </right>
      <top style="hair"/>
      <bottom style="thin"/>
    </border>
    <border>
      <left style="thin"/>
      <right>
        <color indexed="63"/>
      </right>
      <top style="hair"/>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double"/>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hair"/>
    </border>
    <border>
      <left>
        <color indexed="63"/>
      </left>
      <right>
        <color indexed="63"/>
      </right>
      <top>
        <color indexed="63"/>
      </top>
      <bottom style="thin"/>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style="hair"/>
      <right style="thin"/>
      <top style="double"/>
      <bottom style="hair"/>
    </border>
    <border>
      <left style="hair"/>
      <right style="thin"/>
      <top style="hair"/>
      <bottom style="hair"/>
    </border>
    <border>
      <left>
        <color indexed="63"/>
      </left>
      <right style="thin"/>
      <top style="hair"/>
      <bottom>
        <color indexed="63"/>
      </bottom>
    </border>
    <border>
      <left>
        <color indexed="63"/>
      </left>
      <right>
        <color indexed="63"/>
      </right>
      <top style="hair"/>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color indexed="63"/>
      </left>
      <right>
        <color indexed="63"/>
      </right>
      <top style="hair"/>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double"/>
      <bottom style="hair"/>
    </border>
    <border>
      <left>
        <color indexed="63"/>
      </left>
      <right style="thin"/>
      <top style="hair"/>
      <bottom style="double"/>
    </border>
    <border>
      <left style="thin"/>
      <right>
        <color indexed="63"/>
      </right>
      <top style="double"/>
      <bottom style="thin"/>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color indexed="63"/>
      </top>
      <bottom style="double"/>
    </border>
    <border>
      <left style="thin"/>
      <right style="thin"/>
      <top style="thin"/>
      <bottom>
        <color indexed="63"/>
      </bottom>
    </border>
    <border>
      <left style="thin"/>
      <right>
        <color indexed="63"/>
      </right>
      <top style="medium"/>
      <bottom>
        <color indexed="63"/>
      </bottom>
    </border>
    <border>
      <left>
        <color indexed="63"/>
      </left>
      <right style="double"/>
      <top>
        <color indexed="63"/>
      </top>
      <bottom style="thin"/>
    </border>
    <border>
      <left style="double"/>
      <right>
        <color indexed="63"/>
      </right>
      <top style="thin"/>
      <bottom style="thin"/>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color indexed="63"/>
      </left>
      <right>
        <color indexed="63"/>
      </right>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thin"/>
      <bottom>
        <color indexed="63"/>
      </bottom>
    </border>
    <border>
      <left>
        <color indexed="63"/>
      </left>
      <right style="double"/>
      <top style="double"/>
      <bottom style="thin"/>
    </border>
    <border>
      <left style="double"/>
      <right>
        <color indexed="63"/>
      </right>
      <top style="double"/>
      <bottom style="thin"/>
    </border>
    <border>
      <left style="double"/>
      <right>
        <color indexed="63"/>
      </right>
      <top style="hair"/>
      <bottom>
        <color indexed="63"/>
      </bottom>
    </border>
    <border>
      <left style="double"/>
      <right>
        <color indexed="63"/>
      </right>
      <top style="double"/>
      <bottom style="hair"/>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medium"/>
      <right>
        <color indexed="63"/>
      </right>
      <top style="medium"/>
      <bottom>
        <color indexed="63"/>
      </bottom>
    </border>
    <border>
      <left style="thin"/>
      <right>
        <color indexed="63"/>
      </right>
      <top style="hair"/>
      <bottom>
        <color indexed="63"/>
      </bottom>
    </border>
    <border>
      <left style="thin"/>
      <right style="thin"/>
      <top style="hair"/>
      <bottom>
        <color indexed="63"/>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thin"/>
      <top>
        <color indexed="63"/>
      </top>
      <bottom style="double"/>
      <diagonal style="hair"/>
    </border>
    <border>
      <left style="double"/>
      <right>
        <color indexed="63"/>
      </right>
      <top style="thin"/>
      <bottom style="hair"/>
    </border>
    <border>
      <left style="double"/>
      <right>
        <color indexed="63"/>
      </right>
      <top>
        <color indexed="63"/>
      </top>
      <bottom style="double"/>
    </border>
    <border>
      <left style="thin"/>
      <right style="thin"/>
      <top>
        <color indexed="63"/>
      </top>
      <bottom style="hair"/>
    </border>
    <border>
      <left>
        <color indexed="63"/>
      </left>
      <right>
        <color indexed="63"/>
      </right>
      <top style="double"/>
      <bottom>
        <color indexed="63"/>
      </bottom>
    </border>
    <border>
      <left style="double"/>
      <right>
        <color indexed="63"/>
      </right>
      <top style="thin"/>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color indexed="63"/>
      </left>
      <right style="hair"/>
      <top style="hair"/>
      <bottom style="thin"/>
    </border>
    <border>
      <left>
        <color indexed="63"/>
      </left>
      <right style="double"/>
      <top>
        <color indexed="63"/>
      </top>
      <bottom style="hair"/>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diagonalUp="1">
      <left style="thin"/>
      <right>
        <color indexed="63"/>
      </right>
      <top style="thin"/>
      <bottom style="thin"/>
      <diagonal style="hair"/>
    </border>
    <border diagonalUp="1">
      <left>
        <color indexed="63"/>
      </left>
      <right style="thin"/>
      <top style="thin"/>
      <bottom style="thin"/>
      <diagonal style="hair"/>
    </border>
    <border>
      <left style="medium"/>
      <right>
        <color indexed="63"/>
      </right>
      <top style="hair"/>
      <bottom style="medium"/>
    </border>
    <border>
      <left>
        <color indexed="63"/>
      </left>
      <right style="thin"/>
      <top style="hair"/>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style="medium"/>
      <top style="medium"/>
      <bottom style="hair"/>
    </border>
    <border>
      <left>
        <color indexed="63"/>
      </left>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0" borderId="0" applyNumberFormat="0" applyFill="0" applyBorder="0" applyAlignment="0" applyProtection="0"/>
    <xf numFmtId="0" fontId="152" fillId="25" borderId="1" applyNumberFormat="0" applyAlignment="0" applyProtection="0"/>
    <xf numFmtId="0" fontId="153"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154" fillId="0" borderId="3" applyNumberFormat="0" applyFill="0" applyAlignment="0" applyProtection="0"/>
    <xf numFmtId="0" fontId="155" fillId="28" borderId="0" applyNumberFormat="0" applyBorder="0" applyAlignment="0" applyProtection="0"/>
    <xf numFmtId="0" fontId="156" fillId="29" borderId="4" applyNumberFormat="0" applyAlignment="0" applyProtection="0"/>
    <xf numFmtId="0" fontId="1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8" fillId="0" borderId="5" applyNumberFormat="0" applyFill="0" applyAlignment="0" applyProtection="0"/>
    <xf numFmtId="0" fontId="159" fillId="0" borderId="6" applyNumberFormat="0" applyFill="0" applyAlignment="0" applyProtection="0"/>
    <xf numFmtId="0" fontId="160" fillId="0" borderId="7" applyNumberFormat="0" applyFill="0" applyAlignment="0" applyProtection="0"/>
    <xf numFmtId="0" fontId="160" fillId="0" borderId="0" applyNumberFormat="0" applyFill="0" applyBorder="0" applyAlignment="0" applyProtection="0"/>
    <xf numFmtId="0" fontId="161" fillId="0" borderId="8" applyNumberFormat="0" applyFill="0" applyAlignment="0" applyProtection="0"/>
    <xf numFmtId="0" fontId="162" fillId="29" borderId="9" applyNumberFormat="0" applyAlignment="0" applyProtection="0"/>
    <xf numFmtId="0" fontId="1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4" fillId="30" borderId="4" applyNumberFormat="0" applyAlignment="0" applyProtection="0"/>
    <xf numFmtId="0" fontId="14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165" fillId="31" borderId="0" applyNumberFormat="0" applyBorder="0" applyAlignment="0" applyProtection="0"/>
  </cellStyleXfs>
  <cellXfs count="1327">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12" fillId="0" borderId="0" xfId="70" applyFont="1">
      <alignment vertical="center"/>
      <protection/>
    </xf>
    <xf numFmtId="0" fontId="6" fillId="0" borderId="0" xfId="0" applyFont="1" applyAlignment="1">
      <alignment vertical="center"/>
    </xf>
    <xf numFmtId="0" fontId="28" fillId="0" borderId="0" xfId="0" applyFont="1" applyAlignment="1">
      <alignment vertical="center"/>
    </xf>
    <xf numFmtId="0" fontId="0" fillId="0" borderId="0" xfId="0" applyFont="1" applyAlignment="1">
      <alignment horizontal="left" vertical="center"/>
    </xf>
    <xf numFmtId="0" fontId="34" fillId="0" borderId="0" xfId="66" applyFont="1">
      <alignment/>
      <protection/>
    </xf>
    <xf numFmtId="0" fontId="29" fillId="0" borderId="0" xfId="66" applyFont="1">
      <alignment/>
      <protection/>
    </xf>
    <xf numFmtId="0" fontId="41" fillId="0" borderId="0" xfId="0" applyFont="1" applyAlignment="1">
      <alignment horizontal="lef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5" fillId="0" borderId="13" xfId="0" applyFont="1" applyBorder="1" applyAlignment="1">
      <alignment horizontal="center" vertical="center"/>
    </xf>
    <xf numFmtId="0" fontId="4" fillId="0" borderId="14" xfId="0" applyFont="1" applyBorder="1" applyAlignment="1">
      <alignment horizontal="left" vertical="center" wrapText="1"/>
    </xf>
    <xf numFmtId="0" fontId="4" fillId="0" borderId="13" xfId="0" applyFont="1" applyBorder="1" applyAlignment="1">
      <alignment horizontal="center" vertical="center" wrapText="1"/>
    </xf>
    <xf numFmtId="0" fontId="0" fillId="0" borderId="0" xfId="0" applyFont="1" applyAlignment="1">
      <alignment/>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1" fillId="0" borderId="0" xfId="0" applyFont="1" applyFill="1" applyAlignment="1">
      <alignment vertical="center"/>
    </xf>
    <xf numFmtId="0" fontId="28"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5"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xf>
    <xf numFmtId="0" fontId="4" fillId="0" borderId="18"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177" fontId="39" fillId="0" borderId="21" xfId="0" applyNumberFormat="1" applyFont="1" applyFill="1" applyBorder="1" applyAlignment="1" applyProtection="1">
      <alignment vertical="center"/>
      <protection/>
    </xf>
    <xf numFmtId="177" fontId="39" fillId="0" borderId="21" xfId="0" applyNumberFormat="1" applyFont="1" applyFill="1" applyBorder="1" applyAlignment="1" applyProtection="1">
      <alignment vertical="center"/>
      <protection locked="0"/>
    </xf>
    <xf numFmtId="177" fontId="39" fillId="0" borderId="22" xfId="0" applyNumberFormat="1" applyFont="1" applyFill="1" applyBorder="1" applyAlignment="1" applyProtection="1">
      <alignment vertical="center"/>
      <protection/>
    </xf>
    <xf numFmtId="177" fontId="39" fillId="0" borderId="22" xfId="0" applyNumberFormat="1" applyFont="1" applyFill="1" applyBorder="1" applyAlignment="1" applyProtection="1">
      <alignment vertical="center"/>
      <protection locked="0"/>
    </xf>
    <xf numFmtId="0" fontId="5" fillId="0" borderId="0" xfId="0" applyFont="1" applyFill="1" applyAlignment="1">
      <alignment vertical="center"/>
    </xf>
    <xf numFmtId="0" fontId="47" fillId="0" borderId="0" xfId="0" applyFont="1" applyFill="1" applyAlignment="1">
      <alignment vertical="center"/>
    </xf>
    <xf numFmtId="0" fontId="38" fillId="0" borderId="0" xfId="0" applyFont="1" applyFill="1" applyAlignment="1">
      <alignment vertical="distributed" wrapText="1"/>
    </xf>
    <xf numFmtId="177" fontId="39" fillId="0" borderId="23" xfId="0" applyNumberFormat="1" applyFont="1" applyFill="1" applyBorder="1" applyAlignment="1">
      <alignment vertical="center"/>
    </xf>
    <xf numFmtId="177" fontId="39" fillId="0" borderId="22" xfId="0" applyNumberFormat="1" applyFont="1" applyFill="1" applyBorder="1" applyAlignment="1">
      <alignment vertical="center"/>
    </xf>
    <xf numFmtId="177" fontId="39" fillId="0" borderId="24" xfId="0" applyNumberFormat="1" applyFont="1" applyFill="1" applyBorder="1" applyAlignment="1">
      <alignment vertical="center"/>
    </xf>
    <xf numFmtId="0" fontId="4" fillId="0" borderId="25" xfId="0" applyFont="1" applyFill="1" applyBorder="1" applyAlignment="1">
      <alignment vertical="center"/>
    </xf>
    <xf numFmtId="177" fontId="39" fillId="0" borderId="26" xfId="0" applyNumberFormat="1" applyFont="1" applyFill="1" applyBorder="1" applyAlignment="1">
      <alignment vertical="center"/>
    </xf>
    <xf numFmtId="0" fontId="4" fillId="0" borderId="0" xfId="0" applyFont="1" applyFill="1" applyAlignment="1">
      <alignment vertical="center" wrapText="1"/>
    </xf>
    <xf numFmtId="177" fontId="39" fillId="0" borderId="27" xfId="0" applyNumberFormat="1" applyFont="1" applyFill="1" applyBorder="1" applyAlignment="1">
      <alignment vertical="center" wrapText="1"/>
    </xf>
    <xf numFmtId="0" fontId="4" fillId="0" borderId="11" xfId="0" applyFont="1" applyFill="1" applyBorder="1" applyAlignment="1">
      <alignment vertical="center" wrapText="1"/>
    </xf>
    <xf numFmtId="177" fontId="39" fillId="0" borderId="22" xfId="0" applyNumberFormat="1" applyFont="1" applyFill="1" applyBorder="1" applyAlignment="1">
      <alignment vertical="center" wrapText="1"/>
    </xf>
    <xf numFmtId="177" fontId="39" fillId="0" borderId="28" xfId="0" applyNumberFormat="1" applyFont="1" applyFill="1" applyBorder="1" applyAlignment="1">
      <alignment vertical="center" wrapText="1"/>
    </xf>
    <xf numFmtId="0" fontId="4" fillId="0" borderId="18" xfId="0" applyFont="1" applyFill="1" applyBorder="1" applyAlignment="1">
      <alignment vertical="center" wrapText="1"/>
    </xf>
    <xf numFmtId="180" fontId="4" fillId="0" borderId="10" xfId="0" applyNumberFormat="1"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180" fontId="4" fillId="0" borderId="11"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xf>
    <xf numFmtId="180" fontId="4" fillId="0" borderId="15" xfId="0" applyNumberFormat="1"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xf>
    <xf numFmtId="180" fontId="4" fillId="0" borderId="17" xfId="0" applyNumberFormat="1" applyFont="1" applyFill="1" applyBorder="1" applyAlignment="1">
      <alignment horizontal="left" vertical="center"/>
    </xf>
    <xf numFmtId="0" fontId="5" fillId="0" borderId="0" xfId="0" applyFont="1" applyFill="1" applyAlignment="1">
      <alignment horizontal="left" vertical="center"/>
    </xf>
    <xf numFmtId="0" fontId="47" fillId="0" borderId="0" xfId="0" applyFont="1" applyFill="1" applyAlignment="1">
      <alignment horizontal="left" vertical="center"/>
    </xf>
    <xf numFmtId="0" fontId="47" fillId="0" borderId="0" xfId="0" applyFont="1" applyAlignment="1">
      <alignment vertical="center"/>
    </xf>
    <xf numFmtId="0" fontId="5" fillId="0" borderId="0" xfId="0" applyFont="1" applyFill="1" applyAlignment="1">
      <alignment/>
    </xf>
    <xf numFmtId="0" fontId="47" fillId="0" borderId="0" xfId="0" applyFont="1" applyAlignment="1">
      <alignment/>
    </xf>
    <xf numFmtId="0" fontId="12" fillId="0" borderId="0" xfId="0" applyFont="1" applyFill="1" applyAlignment="1">
      <alignment vertical="center"/>
    </xf>
    <xf numFmtId="0" fontId="51" fillId="0" borderId="0" xfId="0" applyFont="1" applyFill="1" applyAlignment="1">
      <alignment vertical="center"/>
    </xf>
    <xf numFmtId="0" fontId="16" fillId="0" borderId="0" xfId="0" applyFont="1" applyAlignment="1">
      <alignment vertical="center"/>
    </xf>
    <xf numFmtId="0" fontId="52" fillId="0" borderId="0" xfId="0" applyFont="1" applyAlignment="1">
      <alignment vertical="center"/>
    </xf>
    <xf numFmtId="0" fontId="5" fillId="0" borderId="0" xfId="0" applyFont="1" applyBorder="1" applyAlignment="1">
      <alignment horizontal="center" vertical="center"/>
    </xf>
    <xf numFmtId="1" fontId="39" fillId="0" borderId="0" xfId="0" applyNumberFormat="1" applyFont="1" applyBorder="1" applyAlignment="1" applyProtection="1">
      <alignment horizontal="right" vertical="center"/>
      <protection/>
    </xf>
    <xf numFmtId="0" fontId="53" fillId="0" borderId="0" xfId="0" applyFont="1" applyAlignment="1">
      <alignment vertical="center"/>
    </xf>
    <xf numFmtId="0" fontId="53"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56"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51" fillId="0" borderId="0" xfId="0" applyFont="1" applyFill="1" applyAlignment="1">
      <alignment horizontal="center" vertical="center"/>
    </xf>
    <xf numFmtId="0" fontId="53" fillId="0" borderId="0" xfId="0" applyFont="1" applyFill="1" applyAlignment="1">
      <alignment/>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29"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5" fillId="0" borderId="11" xfId="0" applyFont="1" applyFill="1" applyBorder="1" applyAlignment="1" applyProtection="1">
      <alignment horizontal="center" vertical="center"/>
      <protection locked="0"/>
    </xf>
    <xf numFmtId="0" fontId="4" fillId="0" borderId="30" xfId="0" applyFont="1" applyFill="1" applyBorder="1" applyAlignment="1">
      <alignment horizontal="center" vertical="center" wrapText="1"/>
    </xf>
    <xf numFmtId="0" fontId="5" fillId="0" borderId="15"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180" fontId="0" fillId="0" borderId="0" xfId="0" applyNumberFormat="1" applyFont="1" applyFill="1" applyAlignment="1">
      <alignment/>
    </xf>
    <xf numFmtId="0" fontId="4" fillId="0" borderId="34" xfId="0" applyFont="1" applyFill="1" applyBorder="1" applyAlignment="1" applyProtection="1">
      <alignment horizontal="center" vertical="center"/>
      <protection/>
    </xf>
    <xf numFmtId="184" fontId="0" fillId="0" borderId="0" xfId="0" applyNumberFormat="1" applyFont="1" applyFill="1" applyAlignment="1">
      <alignment/>
    </xf>
    <xf numFmtId="0" fontId="4" fillId="0" borderId="35" xfId="0"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xf>
    <xf numFmtId="0" fontId="47" fillId="0" borderId="0" xfId="0" applyFont="1" applyFill="1" applyAlignment="1">
      <alignment/>
    </xf>
    <xf numFmtId="0" fontId="4" fillId="0" borderId="0" xfId="0" applyFont="1" applyFill="1" applyAlignment="1">
      <alignment/>
    </xf>
    <xf numFmtId="49" fontId="0" fillId="0" borderId="0" xfId="0" applyNumberFormat="1" applyFont="1" applyFill="1" applyAlignment="1">
      <alignment/>
    </xf>
    <xf numFmtId="183" fontId="0" fillId="0" borderId="0" xfId="0" applyNumberFormat="1" applyFont="1" applyFill="1" applyAlignment="1">
      <alignment vertical="center"/>
    </xf>
    <xf numFmtId="0" fontId="0" fillId="0" borderId="0" xfId="0" applyFont="1" applyFill="1" applyAlignment="1">
      <alignment horizontal="right" vertical="center"/>
    </xf>
    <xf numFmtId="0" fontId="5" fillId="0" borderId="22" xfId="0" applyFont="1" applyFill="1" applyBorder="1" applyAlignment="1">
      <alignment horizontal="center" vertical="center" textRotation="255"/>
    </xf>
    <xf numFmtId="0" fontId="5" fillId="0" borderId="37" xfId="0" applyFont="1" applyFill="1" applyBorder="1" applyAlignment="1">
      <alignment horizontal="center" vertical="center" textRotation="255"/>
    </xf>
    <xf numFmtId="0" fontId="0" fillId="0" borderId="28" xfId="0" applyFont="1" applyFill="1" applyBorder="1" applyAlignment="1">
      <alignment/>
    </xf>
    <xf numFmtId="0" fontId="0" fillId="0" borderId="22" xfId="0" applyFont="1" applyFill="1" applyBorder="1" applyAlignment="1">
      <alignment/>
    </xf>
    <xf numFmtId="0" fontId="0" fillId="0" borderId="38" xfId="0" applyFont="1" applyFill="1" applyBorder="1" applyAlignment="1">
      <alignment/>
    </xf>
    <xf numFmtId="0" fontId="0" fillId="0" borderId="23"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180" fontId="4" fillId="0" borderId="11" xfId="0" applyNumberFormat="1" applyFont="1" applyFill="1" applyBorder="1" applyAlignment="1">
      <alignment vertical="center" wrapText="1"/>
    </xf>
    <xf numFmtId="0" fontId="0" fillId="0" borderId="37" xfId="0" applyFont="1" applyFill="1" applyBorder="1" applyAlignment="1">
      <alignment horizontal="center" vertical="center" textRotation="255"/>
    </xf>
    <xf numFmtId="0" fontId="4" fillId="0" borderId="39" xfId="0" applyFont="1" applyFill="1" applyBorder="1" applyAlignment="1">
      <alignment vertical="center"/>
    </xf>
    <xf numFmtId="0" fontId="4" fillId="0" borderId="31" xfId="0" applyFont="1" applyFill="1" applyBorder="1" applyAlignment="1">
      <alignment vertical="center"/>
    </xf>
    <xf numFmtId="0" fontId="0" fillId="0" borderId="4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7" xfId="0" applyFont="1" applyBorder="1" applyAlignment="1">
      <alignment vertical="center"/>
    </xf>
    <xf numFmtId="0" fontId="0" fillId="0" borderId="30" xfId="0" applyFont="1" applyBorder="1" applyAlignment="1">
      <alignment vertical="center"/>
    </xf>
    <xf numFmtId="0" fontId="59" fillId="0" borderId="30" xfId="0" applyFont="1" applyBorder="1" applyAlignment="1">
      <alignment vertical="center"/>
    </xf>
    <xf numFmtId="0" fontId="59" fillId="0" borderId="15" xfId="0" applyFont="1" applyBorder="1" applyAlignment="1">
      <alignment vertical="center"/>
    </xf>
    <xf numFmtId="0" fontId="59" fillId="0" borderId="41" xfId="0" applyFont="1" applyFill="1" applyBorder="1" applyAlignment="1">
      <alignment vertical="center"/>
    </xf>
    <xf numFmtId="0" fontId="59" fillId="0" borderId="31" xfId="0" applyFont="1" applyFill="1" applyBorder="1" applyAlignment="1">
      <alignment vertical="center"/>
    </xf>
    <xf numFmtId="0" fontId="0" fillId="0" borderId="0" xfId="0" applyFont="1" applyAlignment="1">
      <alignment vertical="center" wrapText="1"/>
    </xf>
    <xf numFmtId="0" fontId="4" fillId="0" borderId="33" xfId="0" applyFont="1" applyBorder="1" applyAlignment="1">
      <alignment vertical="center" wrapText="1"/>
    </xf>
    <xf numFmtId="0" fontId="0" fillId="0" borderId="26"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4" fillId="0" borderId="0" xfId="0" applyFont="1" applyBorder="1" applyAlignment="1" applyProtection="1">
      <alignment vertical="center" wrapText="1"/>
      <protection locked="0"/>
    </xf>
    <xf numFmtId="0" fontId="0" fillId="0" borderId="0" xfId="0" applyFont="1" applyFill="1" applyAlignment="1">
      <alignment vertical="center" wrapText="1"/>
    </xf>
    <xf numFmtId="0" fontId="12" fillId="0" borderId="0" xfId="71" applyFont="1">
      <alignment vertical="center"/>
      <protection/>
    </xf>
    <xf numFmtId="0" fontId="13" fillId="0" borderId="0" xfId="71" applyFont="1" applyAlignment="1">
      <alignment/>
      <protection/>
    </xf>
    <xf numFmtId="0" fontId="14" fillId="0" borderId="0" xfId="71" applyFont="1" applyAlignment="1">
      <alignment/>
      <protection/>
    </xf>
    <xf numFmtId="0" fontId="14" fillId="0" borderId="0" xfId="71" applyFont="1" applyAlignment="1">
      <alignment horizontal="center"/>
      <protection/>
    </xf>
    <xf numFmtId="0" fontId="12" fillId="0" borderId="0" xfId="71" applyFont="1" applyAlignment="1">
      <alignment wrapText="1"/>
      <protection/>
    </xf>
    <xf numFmtId="0" fontId="12" fillId="0" borderId="0" xfId="71" applyFont="1" applyAlignment="1">
      <alignment/>
      <protection/>
    </xf>
    <xf numFmtId="0" fontId="8" fillId="0" borderId="0" xfId="71" applyFont="1" applyAlignment="1">
      <alignment/>
      <protection/>
    </xf>
    <xf numFmtId="0" fontId="15" fillId="0" borderId="0" xfId="71" applyFont="1" applyAlignment="1">
      <alignment/>
      <protection/>
    </xf>
    <xf numFmtId="0" fontId="12" fillId="0" borderId="0" xfId="71" applyFont="1" applyAlignment="1">
      <alignment vertical="center" wrapText="1"/>
      <protection/>
    </xf>
    <xf numFmtId="0" fontId="14" fillId="0" borderId="0" xfId="71" applyFont="1" applyAlignment="1">
      <alignment vertical="top"/>
      <protection/>
    </xf>
    <xf numFmtId="0" fontId="8" fillId="0" borderId="0" xfId="72" applyFont="1" applyAlignment="1">
      <alignment/>
      <protection/>
    </xf>
    <xf numFmtId="0" fontId="15" fillId="0" borderId="0" xfId="72" applyFont="1" applyAlignment="1">
      <alignment/>
      <protection/>
    </xf>
    <xf numFmtId="0" fontId="12" fillId="0" borderId="0" xfId="72" applyFont="1" applyAlignment="1">
      <alignment vertical="center" wrapText="1"/>
      <protection/>
    </xf>
    <xf numFmtId="0" fontId="12" fillId="0" borderId="0" xfId="72" applyFont="1">
      <alignment vertical="center"/>
      <protection/>
    </xf>
    <xf numFmtId="0" fontId="14" fillId="0" borderId="0" xfId="72" applyFont="1" applyAlignment="1">
      <alignment vertical="top"/>
      <protection/>
    </xf>
    <xf numFmtId="0" fontId="23" fillId="0" borderId="0" xfId="72" applyFont="1" applyAlignment="1">
      <alignment/>
      <protection/>
    </xf>
    <xf numFmtId="0" fontId="15" fillId="0" borderId="0" xfId="72" applyFont="1" applyAlignment="1">
      <alignment horizontal="center" vertical="center"/>
      <protection/>
    </xf>
    <xf numFmtId="0" fontId="4" fillId="0" borderId="11" xfId="0" applyFont="1" applyFill="1" applyBorder="1" applyAlignment="1">
      <alignment horizontal="center" vertical="center" wrapText="1"/>
    </xf>
    <xf numFmtId="0" fontId="0" fillId="0" borderId="0" xfId="0" applyFont="1" applyAlignment="1">
      <alignment vertical="center"/>
    </xf>
    <xf numFmtId="0" fontId="4" fillId="0" borderId="11" xfId="0" applyFont="1" applyFill="1" applyBorder="1" applyAlignment="1">
      <alignment horizontal="left" vertical="center" wrapText="1"/>
    </xf>
    <xf numFmtId="0" fontId="57" fillId="27" borderId="0" xfId="0" applyFont="1" applyFill="1" applyAlignment="1">
      <alignment horizontal="center" vertical="center"/>
    </xf>
    <xf numFmtId="0" fontId="39" fillId="27" borderId="21" xfId="0" applyFont="1" applyFill="1" applyBorder="1" applyAlignment="1" applyProtection="1">
      <alignment vertical="center"/>
      <protection locked="0"/>
    </xf>
    <xf numFmtId="0" fontId="39" fillId="27" borderId="22" xfId="0" applyFont="1" applyFill="1" applyBorder="1" applyAlignment="1" applyProtection="1">
      <alignment vertical="center"/>
      <protection locked="0"/>
    </xf>
    <xf numFmtId="0" fontId="39" fillId="27" borderId="23" xfId="0" applyFont="1" applyFill="1" applyBorder="1" applyAlignment="1" applyProtection="1">
      <alignment vertical="center"/>
      <protection locked="0"/>
    </xf>
    <xf numFmtId="0" fontId="39" fillId="27" borderId="42"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0" fillId="0" borderId="0" xfId="0" applyFill="1" applyBorder="1" applyAlignment="1">
      <alignment/>
    </xf>
    <xf numFmtId="0" fontId="0" fillId="0" borderId="0" xfId="0" applyFill="1" applyAlignment="1">
      <alignment/>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5" xfId="0" applyFont="1" applyFill="1" applyBorder="1" applyAlignment="1">
      <alignment vertical="center"/>
    </xf>
    <xf numFmtId="0" fontId="63" fillId="0" borderId="46" xfId="0" applyFont="1" applyBorder="1" applyAlignment="1">
      <alignment vertical="center"/>
    </xf>
    <xf numFmtId="0" fontId="62" fillId="0" borderId="0" xfId="0" applyFont="1" applyFill="1" applyBorder="1" applyAlignment="1">
      <alignment vertical="center"/>
    </xf>
    <xf numFmtId="176" fontId="0" fillId="0" borderId="41" xfId="50" applyNumberFormat="1" applyFont="1" applyBorder="1" applyAlignment="1">
      <alignment horizontal="center" vertical="center" shrinkToFit="1"/>
    </xf>
    <xf numFmtId="176" fontId="0" fillId="0" borderId="31" xfId="50" applyNumberFormat="1" applyFont="1" applyBorder="1" applyAlignment="1">
      <alignment horizontal="center" vertical="center" shrinkToFit="1"/>
    </xf>
    <xf numFmtId="0" fontId="60" fillId="0" borderId="0" xfId="0" applyFont="1" applyBorder="1" applyAlignment="1">
      <alignment horizontal="center" vertical="center" wrapText="1"/>
    </xf>
    <xf numFmtId="176" fontId="0" fillId="0" borderId="0" xfId="50" applyNumberFormat="1" applyFont="1" applyBorder="1" applyAlignment="1">
      <alignment horizontal="center" vertical="center" shrinkToFit="1"/>
    </xf>
    <xf numFmtId="176" fontId="60" fillId="0" borderId="0" xfId="50" applyNumberFormat="1" applyFont="1" applyBorder="1" applyAlignment="1">
      <alignment horizontal="center" vertical="center" shrinkToFit="1"/>
    </xf>
    <xf numFmtId="187" fontId="60" fillId="0" borderId="0" xfId="42" applyNumberFormat="1" applyFont="1" applyFill="1" applyBorder="1" applyAlignment="1">
      <alignment horizontal="right" vertical="center" indent="1" shrinkToFit="1"/>
    </xf>
    <xf numFmtId="176" fontId="60" fillId="0" borderId="0" xfId="50" applyNumberFormat="1" applyFont="1" applyFill="1" applyBorder="1" applyAlignment="1">
      <alignment horizontal="left" vertical="top" wrapText="1" shrinkToFit="1"/>
    </xf>
    <xf numFmtId="0" fontId="4" fillId="0" borderId="35" xfId="0" applyFont="1" applyFill="1" applyBorder="1" applyAlignment="1">
      <alignment horizontal="center" vertical="center" wrapText="1"/>
    </xf>
    <xf numFmtId="0" fontId="4" fillId="0" borderId="31" xfId="0" applyFont="1" applyFill="1" applyBorder="1" applyAlignment="1">
      <alignment horizontal="left" vertical="center"/>
    </xf>
    <xf numFmtId="180" fontId="4" fillId="0" borderId="31" xfId="0" applyNumberFormat="1" applyFont="1" applyFill="1" applyBorder="1" applyAlignment="1">
      <alignment horizontal="left" vertical="center"/>
    </xf>
    <xf numFmtId="0" fontId="5" fillId="0" borderId="23" xfId="0" applyFont="1" applyFill="1" applyBorder="1" applyAlignment="1">
      <alignment horizontal="center" vertical="center" textRotation="255"/>
    </xf>
    <xf numFmtId="0" fontId="0" fillId="0" borderId="0" xfId="67">
      <alignment/>
      <protection/>
    </xf>
    <xf numFmtId="0" fontId="34" fillId="0" borderId="0" xfId="67" applyFont="1" applyAlignment="1">
      <alignment vertical="center"/>
      <protection/>
    </xf>
    <xf numFmtId="0" fontId="29" fillId="0" borderId="0" xfId="67" applyFont="1" applyAlignment="1">
      <alignment vertical="center"/>
      <protection/>
    </xf>
    <xf numFmtId="0" fontId="35" fillId="0" borderId="0" xfId="67" applyFont="1" applyAlignment="1">
      <alignment horizontal="center" vertical="center"/>
      <protection/>
    </xf>
    <xf numFmtId="0" fontId="36" fillId="0" borderId="0" xfId="67" applyFont="1" applyAlignment="1">
      <alignment vertical="center"/>
      <protection/>
    </xf>
    <xf numFmtId="0" fontId="30" fillId="0" borderId="0" xfId="67" applyFont="1" applyAlignment="1">
      <alignment vertical="center"/>
      <protection/>
    </xf>
    <xf numFmtId="0" fontId="34" fillId="0" borderId="0" xfId="67" applyFont="1" applyAlignment="1" quotePrefix="1">
      <alignment horizontal="right" vertical="center"/>
      <protection/>
    </xf>
    <xf numFmtId="0" fontId="0" fillId="0" borderId="0" xfId="67" applyFont="1">
      <alignment/>
      <protection/>
    </xf>
    <xf numFmtId="0" fontId="31" fillId="0" borderId="0" xfId="66" applyFont="1" applyAlignment="1">
      <alignment horizontal="right" vertical="center"/>
      <protection/>
    </xf>
    <xf numFmtId="0" fontId="65" fillId="0" borderId="0" xfId="66" applyFont="1" applyAlignment="1">
      <alignment vertical="center"/>
      <protection/>
    </xf>
    <xf numFmtId="0" fontId="0" fillId="0" borderId="0" xfId="0" applyAlignment="1">
      <alignment vertical="top"/>
    </xf>
    <xf numFmtId="0" fontId="33" fillId="0" borderId="0" xfId="0" applyFont="1" applyAlignment="1">
      <alignment horizontal="center" vertical="center"/>
    </xf>
    <xf numFmtId="0" fontId="29" fillId="0" borderId="0" xfId="0" applyFont="1" applyAlignment="1">
      <alignment/>
    </xf>
    <xf numFmtId="0" fontId="35" fillId="0" borderId="0" xfId="0" applyFont="1" applyAlignment="1">
      <alignment horizontal="center" vertical="center"/>
    </xf>
    <xf numFmtId="0" fontId="34" fillId="0" borderId="0" xfId="0" applyFont="1" applyAlignment="1">
      <alignment vertical="center"/>
    </xf>
    <xf numFmtId="0" fontId="29" fillId="0" borderId="0" xfId="0" applyFont="1" applyAlignment="1">
      <alignment vertical="center"/>
    </xf>
    <xf numFmtId="0" fontId="72" fillId="27" borderId="49" xfId="0" applyFont="1" applyFill="1" applyBorder="1" applyAlignment="1" applyProtection="1">
      <alignment horizontal="center" vertical="center"/>
      <protection locked="0"/>
    </xf>
    <xf numFmtId="0" fontId="72" fillId="27" borderId="19" xfId="0" applyFont="1" applyFill="1" applyBorder="1" applyAlignment="1" applyProtection="1">
      <alignment horizontal="center" vertical="center"/>
      <protection locked="0"/>
    </xf>
    <xf numFmtId="0" fontId="73" fillId="27" borderId="30" xfId="0" applyFont="1" applyFill="1" applyBorder="1" applyAlignment="1" applyProtection="1">
      <alignment horizontal="left" vertical="center"/>
      <protection locked="0"/>
    </xf>
    <xf numFmtId="0" fontId="72" fillId="27" borderId="20" xfId="0" applyFont="1" applyFill="1" applyBorder="1" applyAlignment="1" applyProtection="1">
      <alignment horizontal="center" vertical="center"/>
      <protection locked="0"/>
    </xf>
    <xf numFmtId="0" fontId="74" fillId="27" borderId="19" xfId="0" applyFont="1" applyFill="1" applyBorder="1" applyAlignment="1" applyProtection="1">
      <alignment horizontal="left" vertical="center" wrapText="1"/>
      <protection locked="0"/>
    </xf>
    <xf numFmtId="0" fontId="74" fillId="27" borderId="50" xfId="0" applyFont="1" applyFill="1" applyBorder="1" applyAlignment="1" applyProtection="1">
      <alignment horizontal="left" vertical="center" wrapText="1"/>
      <protection locked="0"/>
    </xf>
    <xf numFmtId="0" fontId="53" fillId="0" borderId="0" xfId="0" applyFont="1" applyAlignment="1">
      <alignment horizontal="left" vertical="center"/>
    </xf>
    <xf numFmtId="0" fontId="39" fillId="27" borderId="22" xfId="0" applyFont="1" applyFill="1" applyBorder="1" applyAlignment="1" applyProtection="1">
      <alignment vertical="center"/>
      <protection locked="0"/>
    </xf>
    <xf numFmtId="0" fontId="39" fillId="27" borderId="37" xfId="0" applyFont="1" applyFill="1" applyBorder="1" applyAlignment="1" applyProtection="1">
      <alignment vertical="center"/>
      <protection locked="0"/>
    </xf>
    <xf numFmtId="177" fontId="39" fillId="0" borderId="37" xfId="0" applyNumberFormat="1" applyFont="1" applyFill="1" applyBorder="1" applyAlignment="1">
      <alignment vertical="center"/>
    </xf>
    <xf numFmtId="0" fontId="46" fillId="0" borderId="0" xfId="0" applyFont="1" applyAlignment="1">
      <alignment vertical="center"/>
    </xf>
    <xf numFmtId="0" fontId="0" fillId="0" borderId="0" xfId="0" applyFont="1" applyAlignment="1">
      <alignment vertical="top"/>
    </xf>
    <xf numFmtId="0" fontId="39" fillId="27" borderId="51"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39" fillId="27" borderId="28" xfId="0"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6" fillId="0" borderId="30" xfId="0" applyFont="1" applyFill="1" applyBorder="1" applyAlignment="1">
      <alignment vertical="center" wrapText="1"/>
    </xf>
    <xf numFmtId="0" fontId="39" fillId="27" borderId="52" xfId="0" applyFont="1" applyFill="1" applyBorder="1" applyAlignment="1" applyProtection="1">
      <alignment vertical="center"/>
      <protection locked="0"/>
    </xf>
    <xf numFmtId="0" fontId="4" fillId="0" borderId="30" xfId="0" applyFont="1" applyBorder="1" applyAlignment="1">
      <alignment vertical="center" wrapText="1"/>
    </xf>
    <xf numFmtId="0" fontId="4" fillId="0" borderId="15" xfId="0" applyFont="1" applyBorder="1" applyAlignment="1">
      <alignment vertical="center" wrapText="1"/>
    </xf>
    <xf numFmtId="0" fontId="5" fillId="0" borderId="50" xfId="0" applyFont="1" applyBorder="1" applyAlignment="1">
      <alignment horizontal="center" vertical="center"/>
    </xf>
    <xf numFmtId="1" fontId="39" fillId="0" borderId="53" xfId="0" applyNumberFormat="1" applyFont="1" applyBorder="1" applyAlignment="1" applyProtection="1">
      <alignment horizontal="right" vertical="center"/>
      <protection/>
    </xf>
    <xf numFmtId="0" fontId="4" fillId="0" borderId="50" xfId="0" applyFont="1" applyBorder="1" applyAlignment="1" applyProtection="1">
      <alignment vertical="center" wrapText="1"/>
      <protection locked="0"/>
    </xf>
    <xf numFmtId="1" fontId="39" fillId="0" borderId="41" xfId="0" applyNumberFormat="1" applyFont="1" applyBorder="1" applyAlignment="1" applyProtection="1">
      <alignment horizontal="right" vertical="center"/>
      <protection/>
    </xf>
    <xf numFmtId="0" fontId="4" fillId="0" borderId="31" xfId="0" applyFont="1" applyBorder="1" applyAlignment="1">
      <alignment vertical="center" wrapText="1"/>
    </xf>
    <xf numFmtId="0" fontId="5" fillId="0" borderId="0" xfId="0" applyFont="1" applyAlignment="1">
      <alignment vertical="top"/>
    </xf>
    <xf numFmtId="0" fontId="47" fillId="0" borderId="0" xfId="0" applyFont="1" applyAlignment="1">
      <alignment vertical="top"/>
    </xf>
    <xf numFmtId="0" fontId="4" fillId="0" borderId="29" xfId="0" applyFont="1" applyBorder="1" applyAlignment="1">
      <alignment horizontal="left" vertical="center" wrapText="1"/>
    </xf>
    <xf numFmtId="0" fontId="4" fillId="0" borderId="33" xfId="0" applyFont="1" applyBorder="1" applyAlignment="1">
      <alignment horizontal="left" vertical="center" wrapText="1"/>
    </xf>
    <xf numFmtId="0" fontId="4" fillId="0" borderId="15" xfId="0" applyFont="1" applyFill="1" applyBorder="1" applyAlignment="1">
      <alignment vertical="center" wrapText="1"/>
    </xf>
    <xf numFmtId="0" fontId="53" fillId="0" borderId="0" xfId="0" applyFont="1" applyFill="1" applyAlignment="1">
      <alignment vertical="top"/>
    </xf>
    <xf numFmtId="0" fontId="16" fillId="0" borderId="0" xfId="0" applyFont="1" applyAlignment="1">
      <alignment vertical="top"/>
    </xf>
    <xf numFmtId="0" fontId="52" fillId="0" borderId="0" xfId="0" applyFont="1" applyAlignment="1">
      <alignment vertical="top"/>
    </xf>
    <xf numFmtId="0" fontId="0" fillId="0" borderId="0" xfId="0" applyFont="1" applyAlignment="1">
      <alignment vertical="top"/>
    </xf>
    <xf numFmtId="0" fontId="77" fillId="0" borderId="0" xfId="0" applyFont="1" applyFill="1" applyAlignment="1">
      <alignment horizontal="left" vertical="center"/>
    </xf>
    <xf numFmtId="0" fontId="4" fillId="0" borderId="33" xfId="0" applyFont="1" applyFill="1" applyBorder="1" applyAlignment="1">
      <alignment vertical="center"/>
    </xf>
    <xf numFmtId="0" fontId="4" fillId="0" borderId="50" xfId="0" applyFont="1" applyFill="1" applyBorder="1" applyAlignment="1">
      <alignment vertical="center"/>
    </xf>
    <xf numFmtId="0" fontId="4" fillId="0" borderId="30" xfId="0" applyFont="1" applyFill="1" applyBorder="1" applyAlignment="1">
      <alignment vertical="center"/>
    </xf>
    <xf numFmtId="0" fontId="4" fillId="0" borderId="35" xfId="0" applyFont="1" applyFill="1" applyBorder="1" applyAlignment="1">
      <alignment vertical="center"/>
    </xf>
    <xf numFmtId="0" fontId="4" fillId="0" borderId="29" xfId="0" applyFont="1" applyFill="1" applyBorder="1" applyAlignment="1">
      <alignment vertical="center"/>
    </xf>
    <xf numFmtId="0" fontId="4" fillId="0" borderId="34" xfId="0" applyFont="1" applyFill="1" applyBorder="1" applyAlignment="1">
      <alignment vertical="center"/>
    </xf>
    <xf numFmtId="0" fontId="39" fillId="27" borderId="22" xfId="0" applyFont="1" applyFill="1" applyBorder="1" applyAlignment="1" applyProtection="1">
      <alignment vertical="center"/>
      <protection locked="0"/>
    </xf>
    <xf numFmtId="0" fontId="5" fillId="0" borderId="54" xfId="0" applyFont="1" applyFill="1" applyBorder="1" applyAlignment="1">
      <alignment vertical="center" wrapText="1"/>
    </xf>
    <xf numFmtId="0" fontId="5" fillId="0" borderId="55" xfId="0" applyFont="1" applyFill="1" applyBorder="1" applyAlignment="1">
      <alignment vertical="center"/>
    </xf>
    <xf numFmtId="55" fontId="74" fillId="27" borderId="49" xfId="0" applyNumberFormat="1" applyFont="1" applyFill="1" applyBorder="1" applyAlignment="1" applyProtection="1">
      <alignment horizontal="left" vertical="center" wrapText="1"/>
      <protection locked="0"/>
    </xf>
    <xf numFmtId="0" fontId="39" fillId="27" borderId="22" xfId="0" applyFont="1" applyFill="1" applyBorder="1" applyAlignment="1" applyProtection="1">
      <alignment vertical="center"/>
      <protection locked="0"/>
    </xf>
    <xf numFmtId="0" fontId="4" fillId="0" borderId="56" xfId="0" applyFont="1" applyFill="1" applyBorder="1" applyAlignment="1">
      <alignment vertical="center"/>
    </xf>
    <xf numFmtId="0" fontId="4" fillId="0" borderId="57" xfId="0" applyFont="1" applyFill="1" applyBorder="1" applyAlignment="1">
      <alignment vertical="center"/>
    </xf>
    <xf numFmtId="0" fontId="0" fillId="0" borderId="0" xfId="0" applyFont="1" applyAlignment="1">
      <alignment horizontal="center" vertical="center"/>
    </xf>
    <xf numFmtId="0" fontId="28" fillId="0" borderId="0" xfId="0" applyFont="1" applyAlignment="1">
      <alignment horizontal="center" vertical="center"/>
    </xf>
    <xf numFmtId="0" fontId="0" fillId="0" borderId="0" xfId="0" applyFont="1" applyBorder="1" applyAlignment="1">
      <alignment horizontal="center" vertical="center"/>
    </xf>
    <xf numFmtId="0" fontId="47" fillId="0" borderId="0" xfId="0" applyFont="1" applyAlignment="1">
      <alignment horizontal="center"/>
    </xf>
    <xf numFmtId="0" fontId="47" fillId="0" borderId="0" xfId="0" applyFont="1" applyAlignment="1">
      <alignment horizontal="center" vertical="top"/>
    </xf>
    <xf numFmtId="0" fontId="47"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28"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top"/>
    </xf>
    <xf numFmtId="0" fontId="52" fillId="0" borderId="0" xfId="0" applyFont="1" applyAlignment="1">
      <alignment horizontal="center" vertical="center"/>
    </xf>
    <xf numFmtId="0" fontId="52" fillId="0" borderId="0" xfId="0" applyFont="1" applyAlignment="1">
      <alignment horizontal="center" vertical="top"/>
    </xf>
    <xf numFmtId="0" fontId="5" fillId="32" borderId="12" xfId="0" applyFont="1" applyFill="1" applyBorder="1" applyAlignment="1">
      <alignment vertical="center" wrapText="1"/>
    </xf>
    <xf numFmtId="0" fontId="6" fillId="32" borderId="12" xfId="0" applyFont="1" applyFill="1" applyBorder="1" applyAlignment="1">
      <alignment vertical="center" wrapText="1"/>
    </xf>
    <xf numFmtId="0" fontId="39" fillId="27" borderId="22" xfId="0" applyFont="1" applyFill="1" applyBorder="1" applyAlignment="1" applyProtection="1">
      <alignment vertical="center"/>
      <protection locked="0"/>
    </xf>
    <xf numFmtId="0" fontId="0" fillId="0" borderId="0" xfId="0" applyAlignment="1">
      <alignment horizontal="center" vertical="center"/>
    </xf>
    <xf numFmtId="0" fontId="16" fillId="33" borderId="58" xfId="71" applyFont="1" applyFill="1" applyBorder="1" applyAlignment="1">
      <alignment horizontal="center" vertical="center"/>
      <protection/>
    </xf>
    <xf numFmtId="0" fontId="16" fillId="33" borderId="59" xfId="71" applyFont="1" applyFill="1" applyBorder="1" applyAlignment="1">
      <alignment horizontal="center" vertical="center"/>
      <protection/>
    </xf>
    <xf numFmtId="0" fontId="52" fillId="33" borderId="59" xfId="71" applyFont="1" applyFill="1" applyBorder="1" applyAlignment="1">
      <alignment horizontal="center" vertical="center" wrapText="1"/>
      <protection/>
    </xf>
    <xf numFmtId="0" fontId="17" fillId="33" borderId="59" xfId="71" applyFont="1" applyFill="1" applyBorder="1" applyAlignment="1">
      <alignment horizontal="center" vertical="center"/>
      <protection/>
    </xf>
    <xf numFmtId="0" fontId="12" fillId="33" borderId="60" xfId="71" applyFont="1" applyFill="1" applyBorder="1" applyAlignment="1">
      <alignment horizontal="center" vertical="center"/>
      <protection/>
    </xf>
    <xf numFmtId="0" fontId="20" fillId="34" borderId="61" xfId="71" applyFont="1" applyFill="1" applyBorder="1" applyAlignment="1">
      <alignment horizontal="center" vertical="center"/>
      <protection/>
    </xf>
    <xf numFmtId="0" fontId="27" fillId="0" borderId="62" xfId="0" applyFont="1" applyBorder="1" applyAlignment="1" applyProtection="1">
      <alignment horizontal="center" vertical="center"/>
      <protection locked="0"/>
    </xf>
    <xf numFmtId="0" fontId="27" fillId="0" borderId="63" xfId="0" applyFont="1" applyBorder="1" applyAlignment="1" applyProtection="1">
      <alignment horizontal="center" vertical="center"/>
      <protection locked="0"/>
    </xf>
    <xf numFmtId="0" fontId="14" fillId="0" borderId="63" xfId="71" applyFont="1" applyBorder="1" applyAlignment="1" applyProtection="1">
      <alignment horizontal="center" vertical="center"/>
      <protection locked="0"/>
    </xf>
    <xf numFmtId="0" fontId="19" fillId="35" borderId="63" xfId="71" applyFont="1" applyFill="1" applyBorder="1" applyAlignment="1">
      <alignment horizontal="center" vertical="center"/>
      <protection/>
    </xf>
    <xf numFmtId="0" fontId="20" fillId="0" borderId="63" xfId="71" applyFont="1" applyBorder="1" applyAlignment="1">
      <alignment vertical="center" wrapText="1"/>
      <protection/>
    </xf>
    <xf numFmtId="0" fontId="45" fillId="34" borderId="55" xfId="71" applyFont="1" applyFill="1" applyBorder="1" applyAlignment="1">
      <alignment horizontal="center" vertical="center"/>
      <protection/>
    </xf>
    <xf numFmtId="0" fontId="19" fillId="0" borderId="63" xfId="71" applyFont="1" applyBorder="1" applyAlignment="1">
      <alignment horizontal="center" vertical="center"/>
      <protection/>
    </xf>
    <xf numFmtId="0" fontId="20" fillId="34" borderId="55" xfId="71" applyFont="1" applyFill="1" applyBorder="1" applyAlignment="1">
      <alignment horizontal="center" vertical="center"/>
      <protection/>
    </xf>
    <xf numFmtId="0" fontId="27" fillId="0" borderId="64" xfId="0" applyFont="1" applyBorder="1" applyAlignment="1" applyProtection="1">
      <alignment horizontal="center" vertical="center"/>
      <protection locked="0"/>
    </xf>
    <xf numFmtId="0" fontId="27" fillId="0" borderId="65" xfId="0" applyFont="1" applyBorder="1" applyAlignment="1" applyProtection="1">
      <alignment horizontal="center" vertical="center"/>
      <protection locked="0"/>
    </xf>
    <xf numFmtId="0" fontId="14" fillId="0" borderId="65" xfId="71" applyFont="1" applyBorder="1" applyAlignment="1" applyProtection="1">
      <alignment horizontal="center" vertical="center"/>
      <protection locked="0"/>
    </xf>
    <xf numFmtId="0" fontId="19" fillId="0" borderId="65" xfId="71" applyFont="1" applyBorder="1" applyAlignment="1">
      <alignment horizontal="center" vertical="center"/>
      <protection/>
    </xf>
    <xf numFmtId="0" fontId="20" fillId="0" borderId="65" xfId="71" applyFont="1" applyBorder="1" applyAlignment="1">
      <alignment vertical="center" wrapText="1"/>
      <protection/>
    </xf>
    <xf numFmtId="0" fontId="45" fillId="34" borderId="66" xfId="71" applyFont="1" applyFill="1" applyBorder="1" applyAlignment="1">
      <alignment horizontal="center" vertical="center"/>
      <protection/>
    </xf>
    <xf numFmtId="0" fontId="8" fillId="0" borderId="67" xfId="71" applyFont="1" applyBorder="1" applyAlignment="1">
      <alignment/>
      <protection/>
    </xf>
    <xf numFmtId="0" fontId="15" fillId="0" borderId="68" xfId="71" applyFont="1" applyBorder="1" applyAlignment="1">
      <alignment/>
      <protection/>
    </xf>
    <xf numFmtId="0" fontId="15" fillId="0" borderId="68" xfId="71" applyFont="1" applyBorder="1" applyAlignment="1">
      <alignment horizontal="center"/>
      <protection/>
    </xf>
    <xf numFmtId="0" fontId="12" fillId="0" borderId="69" xfId="71" applyFont="1" applyBorder="1" applyAlignment="1">
      <alignment wrapText="1"/>
      <protection/>
    </xf>
    <xf numFmtId="0" fontId="15" fillId="0" borderId="13" xfId="71" applyFont="1" applyBorder="1" applyAlignment="1">
      <alignment horizontal="center"/>
      <protection/>
    </xf>
    <xf numFmtId="0" fontId="20" fillId="34" borderId="70" xfId="71" applyFont="1" applyFill="1" applyBorder="1" applyAlignment="1">
      <alignment horizontal="center" vertical="center"/>
      <protection/>
    </xf>
    <xf numFmtId="0" fontId="14" fillId="0" borderId="71" xfId="71" applyFont="1" applyBorder="1" applyAlignment="1" applyProtection="1">
      <alignment horizontal="center" vertical="center"/>
      <protection locked="0"/>
    </xf>
    <xf numFmtId="0" fontId="20" fillId="0" borderId="71" xfId="71" applyFont="1" applyBorder="1" applyAlignment="1">
      <alignment vertical="center" wrapText="1"/>
      <protection/>
    </xf>
    <xf numFmtId="0" fontId="80" fillId="32" borderId="55" xfId="71" applyFont="1" applyFill="1" applyBorder="1" applyAlignment="1">
      <alignment horizontal="center" vertical="center"/>
      <protection/>
    </xf>
    <xf numFmtId="0" fontId="14" fillId="0" borderId="62" xfId="71" applyFont="1" applyBorder="1" applyAlignment="1" applyProtection="1">
      <alignment vertical="top"/>
      <protection locked="0"/>
    </xf>
    <xf numFmtId="0" fontId="14" fillId="0" borderId="63" xfId="71" applyFont="1" applyBorder="1" applyAlignment="1" applyProtection="1">
      <alignment vertical="top"/>
      <protection locked="0"/>
    </xf>
    <xf numFmtId="0" fontId="80" fillId="34" borderId="55" xfId="71" applyFont="1" applyFill="1" applyBorder="1" applyAlignment="1">
      <alignment horizontal="center" vertical="center"/>
      <protection/>
    </xf>
    <xf numFmtId="0" fontId="14" fillId="0" borderId="64" xfId="71" applyFont="1" applyBorder="1" applyAlignment="1" applyProtection="1">
      <alignment vertical="top"/>
      <protection locked="0"/>
    </xf>
    <xf numFmtId="0" fontId="14" fillId="0" borderId="65" xfId="71" applyFont="1" applyBorder="1" applyAlignment="1" applyProtection="1">
      <alignment vertical="top"/>
      <protection locked="0"/>
    </xf>
    <xf numFmtId="0" fontId="14" fillId="0" borderId="72" xfId="71" applyFont="1" applyBorder="1" applyAlignment="1" applyProtection="1">
      <alignment horizontal="center" vertical="center"/>
      <protection locked="0"/>
    </xf>
    <xf numFmtId="0" fontId="20" fillId="0" borderId="72" xfId="71" applyFont="1" applyBorder="1" applyAlignment="1">
      <alignment vertical="center" wrapText="1"/>
      <protection/>
    </xf>
    <xf numFmtId="0" fontId="21" fillId="0" borderId="63" xfId="71" applyFont="1" applyBorder="1" applyAlignment="1">
      <alignment vertical="center" wrapText="1"/>
      <protection/>
    </xf>
    <xf numFmtId="0" fontId="14" fillId="0" borderId="63" xfId="71" applyFont="1" applyBorder="1" applyProtection="1">
      <alignment vertical="center"/>
      <protection locked="0"/>
    </xf>
    <xf numFmtId="0" fontId="14" fillId="0" borderId="62" xfId="70" applyFont="1" applyBorder="1" applyAlignment="1" applyProtection="1">
      <alignment vertical="top"/>
      <protection locked="0"/>
    </xf>
    <xf numFmtId="0" fontId="14" fillId="0" borderId="63" xfId="70" applyFont="1" applyBorder="1" applyAlignment="1" applyProtection="1">
      <alignment vertical="top"/>
      <protection locked="0"/>
    </xf>
    <xf numFmtId="0" fontId="14" fillId="0" borderId="64" xfId="70" applyFont="1" applyBorder="1" applyAlignment="1" applyProtection="1">
      <alignment vertical="top"/>
      <protection locked="0"/>
    </xf>
    <xf numFmtId="0" fontId="14" fillId="0" borderId="65" xfId="70" applyFont="1" applyBorder="1" applyAlignment="1" applyProtection="1">
      <alignment vertical="top"/>
      <protection locked="0"/>
    </xf>
    <xf numFmtId="0" fontId="19" fillId="35" borderId="65" xfId="70" applyFont="1" applyFill="1" applyBorder="1" applyAlignment="1">
      <alignment horizontal="center" vertical="center"/>
      <protection/>
    </xf>
    <xf numFmtId="0" fontId="16" fillId="33" borderId="73" xfId="71" applyFont="1" applyFill="1" applyBorder="1" applyAlignment="1">
      <alignment horizontal="center" vertical="center"/>
      <protection/>
    </xf>
    <xf numFmtId="0" fontId="16" fillId="33" borderId="74" xfId="71" applyFont="1" applyFill="1" applyBorder="1" applyAlignment="1">
      <alignment horizontal="center" vertical="center"/>
      <protection/>
    </xf>
    <xf numFmtId="0" fontId="52" fillId="33" borderId="74" xfId="71" applyFont="1" applyFill="1" applyBorder="1" applyAlignment="1">
      <alignment horizontal="center" vertical="center" wrapText="1"/>
      <protection/>
    </xf>
    <xf numFmtId="0" fontId="17" fillId="33" borderId="74" xfId="71" applyFont="1" applyFill="1" applyBorder="1" applyAlignment="1">
      <alignment horizontal="center" vertical="center"/>
      <protection/>
    </xf>
    <xf numFmtId="0" fontId="12" fillId="33" borderId="74" xfId="71" applyFont="1" applyFill="1" applyBorder="1" applyAlignment="1">
      <alignment horizontal="center" vertical="center"/>
      <protection/>
    </xf>
    <xf numFmtId="0" fontId="12" fillId="0" borderId="0" xfId="71" applyFont="1" applyAlignment="1">
      <alignment horizontal="center" vertical="center"/>
      <protection/>
    </xf>
    <xf numFmtId="0" fontId="20" fillId="33" borderId="75" xfId="71" applyFont="1" applyFill="1" applyBorder="1" applyAlignment="1">
      <alignment horizontal="center" vertical="center"/>
      <protection/>
    </xf>
    <xf numFmtId="0" fontId="12" fillId="0" borderId="70" xfId="71" applyFont="1" applyBorder="1" applyAlignment="1">
      <alignment horizontal="center" vertical="center"/>
      <protection/>
    </xf>
    <xf numFmtId="0" fontId="12" fillId="0" borderId="55" xfId="71" applyFont="1" applyBorder="1" applyAlignment="1">
      <alignment horizontal="center" vertical="center"/>
      <protection/>
    </xf>
    <xf numFmtId="0" fontId="12" fillId="0" borderId="55" xfId="70" applyFont="1" applyBorder="1" applyAlignment="1">
      <alignment horizontal="center" vertical="center"/>
      <protection/>
    </xf>
    <xf numFmtId="0" fontId="12" fillId="0" borderId="0" xfId="72" applyFont="1" applyAlignment="1">
      <alignment horizontal="center" vertical="center"/>
      <protection/>
    </xf>
    <xf numFmtId="0" fontId="82" fillId="0" borderId="55" xfId="71" applyFont="1" applyBorder="1" applyAlignment="1">
      <alignment horizontal="center" vertical="center"/>
      <protection/>
    </xf>
    <xf numFmtId="0" fontId="82" fillId="32" borderId="55" xfId="71" applyFont="1" applyFill="1" applyBorder="1" applyAlignment="1">
      <alignment horizontal="center" vertical="center"/>
      <protection/>
    </xf>
    <xf numFmtId="0" fontId="82" fillId="32" borderId="66" xfId="71" applyFont="1" applyFill="1" applyBorder="1" applyAlignment="1">
      <alignment horizontal="center" vertical="center"/>
      <protection/>
    </xf>
    <xf numFmtId="0" fontId="12" fillId="0" borderId="55" xfId="72" applyFont="1" applyBorder="1" applyAlignment="1">
      <alignment horizontal="center" vertical="center"/>
      <protection/>
    </xf>
    <xf numFmtId="0" fontId="14" fillId="0" borderId="62" xfId="72" applyFont="1" applyBorder="1" applyAlignment="1" applyProtection="1">
      <alignment vertical="top"/>
      <protection locked="0"/>
    </xf>
    <xf numFmtId="0" fontId="14" fillId="0" borderId="63" xfId="72" applyFont="1" applyBorder="1" applyAlignment="1" applyProtection="1">
      <alignment vertical="top"/>
      <protection locked="0"/>
    </xf>
    <xf numFmtId="0" fontId="19" fillId="35" borderId="63" xfId="72" applyFont="1" applyFill="1" applyBorder="1" applyAlignment="1">
      <alignment horizontal="center" vertical="center"/>
      <protection/>
    </xf>
    <xf numFmtId="0" fontId="20" fillId="0" borderId="63" xfId="72" applyFont="1" applyBorder="1" applyAlignment="1">
      <alignment vertical="center" wrapText="1"/>
      <protection/>
    </xf>
    <xf numFmtId="0" fontId="19" fillId="0" borderId="63" xfId="72" applyFont="1" applyBorder="1" applyAlignment="1">
      <alignment horizontal="center" vertical="center"/>
      <protection/>
    </xf>
    <xf numFmtId="0" fontId="14" fillId="0" borderId="62" xfId="72" applyFont="1" applyBorder="1" applyAlignment="1">
      <alignment vertical="top"/>
      <protection/>
    </xf>
    <xf numFmtId="0" fontId="14" fillId="0" borderId="63" xfId="72" applyFont="1" applyBorder="1" applyAlignment="1">
      <alignment vertical="top"/>
      <protection/>
    </xf>
    <xf numFmtId="0" fontId="14" fillId="35" borderId="63" xfId="72" applyFont="1" applyFill="1" applyBorder="1" applyAlignment="1">
      <alignment vertical="top"/>
      <protection/>
    </xf>
    <xf numFmtId="0" fontId="21" fillId="0" borderId="63" xfId="72" applyFont="1" applyBorder="1" applyAlignment="1">
      <alignment vertical="center" wrapText="1"/>
      <protection/>
    </xf>
    <xf numFmtId="0" fontId="14" fillId="0" borderId="64" xfId="72" applyFont="1" applyBorder="1" applyAlignment="1" applyProtection="1">
      <alignment vertical="top"/>
      <protection locked="0"/>
    </xf>
    <xf numFmtId="0" fontId="14" fillId="0" borderId="65" xfId="72" applyFont="1" applyBorder="1" applyAlignment="1" applyProtection="1">
      <alignment vertical="top"/>
      <protection locked="0"/>
    </xf>
    <xf numFmtId="0" fontId="14" fillId="0" borderId="65" xfId="71" applyFont="1" applyBorder="1" applyProtection="1">
      <alignment vertical="center"/>
      <protection locked="0"/>
    </xf>
    <xf numFmtId="0" fontId="19" fillId="0" borderId="65" xfId="72" applyFont="1" applyBorder="1" applyAlignment="1">
      <alignment horizontal="center" vertical="center"/>
      <protection/>
    </xf>
    <xf numFmtId="0" fontId="12" fillId="0" borderId="66" xfId="72" applyFont="1" applyBorder="1" applyAlignment="1">
      <alignment horizontal="center" vertical="center"/>
      <protection/>
    </xf>
    <xf numFmtId="0" fontId="12" fillId="0" borderId="70" xfId="72" applyFont="1" applyBorder="1" applyAlignment="1">
      <alignment horizontal="center" vertical="center"/>
      <protection/>
    </xf>
    <xf numFmtId="0" fontId="39" fillId="27" borderId="23" xfId="0" applyFont="1" applyFill="1" applyBorder="1" applyAlignment="1" applyProtection="1">
      <alignment vertical="center"/>
      <protection locked="0"/>
    </xf>
    <xf numFmtId="0" fontId="39" fillId="27" borderId="22" xfId="0" applyFont="1" applyFill="1" applyBorder="1" applyAlignment="1" applyProtection="1">
      <alignment vertical="center"/>
      <protection locked="0"/>
    </xf>
    <xf numFmtId="0" fontId="39" fillId="27" borderId="42" xfId="0" applyFont="1" applyFill="1" applyBorder="1" applyAlignment="1" applyProtection="1">
      <alignment vertical="center"/>
      <protection locked="0"/>
    </xf>
    <xf numFmtId="0" fontId="39" fillId="27" borderId="37" xfId="0" applyFont="1" applyFill="1" applyBorder="1" applyAlignment="1" applyProtection="1">
      <alignment vertical="center"/>
      <protection locked="0"/>
    </xf>
    <xf numFmtId="0" fontId="39" fillId="27" borderId="52" xfId="0" applyFont="1" applyFill="1" applyBorder="1" applyAlignment="1" applyProtection="1">
      <alignment vertical="center"/>
      <protection locked="0"/>
    </xf>
    <xf numFmtId="0" fontId="5" fillId="0" borderId="28" xfId="0" applyFont="1" applyBorder="1" applyAlignment="1">
      <alignment horizontal="center" vertical="center" wrapText="1"/>
    </xf>
    <xf numFmtId="0" fontId="14" fillId="0" borderId="65" xfId="72" applyFont="1" applyBorder="1" applyAlignment="1">
      <alignment vertical="top"/>
      <protection/>
    </xf>
    <xf numFmtId="0" fontId="20" fillId="0" borderId="65" xfId="72" applyFont="1" applyBorder="1" applyAlignment="1">
      <alignment vertical="center" wrapText="1"/>
      <protection/>
    </xf>
    <xf numFmtId="0" fontId="16" fillId="0" borderId="62" xfId="72" applyFont="1" applyBorder="1" applyAlignment="1">
      <alignment horizontal="center" vertical="center"/>
      <protection/>
    </xf>
    <xf numFmtId="0" fontId="16" fillId="0" borderId="63" xfId="72" applyFont="1" applyBorder="1" applyAlignment="1">
      <alignment horizontal="center" vertical="center"/>
      <protection/>
    </xf>
    <xf numFmtId="0" fontId="14" fillId="0" borderId="63" xfId="72" applyFont="1" applyBorder="1" applyAlignment="1">
      <alignment horizontal="center" vertical="top"/>
      <protection/>
    </xf>
    <xf numFmtId="0" fontId="5" fillId="0" borderId="66" xfId="0" applyFont="1" applyFill="1" applyBorder="1" applyAlignment="1">
      <alignment vertical="center"/>
    </xf>
    <xf numFmtId="0" fontId="0" fillId="0" borderId="28"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1" xfId="0" applyFont="1" applyBorder="1" applyAlignment="1">
      <alignment horizontal="center" vertical="center" wrapText="1"/>
    </xf>
    <xf numFmtId="0" fontId="5" fillId="32" borderId="71"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Alignment="1">
      <alignment horizontal="center" vertical="center"/>
    </xf>
    <xf numFmtId="0" fontId="5" fillId="0" borderId="22" xfId="0" applyFont="1" applyBorder="1" applyAlignment="1">
      <alignment horizontal="center" vertical="center" wrapText="1"/>
    </xf>
    <xf numFmtId="0" fontId="5" fillId="0" borderId="7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0" fillId="0" borderId="28" xfId="0" applyFont="1" applyBorder="1" applyAlignment="1">
      <alignment/>
    </xf>
    <xf numFmtId="0" fontId="0" fillId="0" borderId="22" xfId="0" applyFont="1" applyBorder="1" applyAlignment="1">
      <alignment horizontal="center" vertical="center" textRotation="255"/>
    </xf>
    <xf numFmtId="182" fontId="39" fillId="0" borderId="28" xfId="50" applyNumberFormat="1" applyFont="1" applyFill="1" applyBorder="1" applyAlignment="1" applyProtection="1">
      <alignment vertical="center"/>
      <protection locked="0"/>
    </xf>
    <xf numFmtId="0" fontId="6" fillId="0" borderId="77" xfId="0" applyFont="1" applyBorder="1" applyAlignment="1">
      <alignment horizontal="center" vertical="center" wrapText="1"/>
    </xf>
    <xf numFmtId="0" fontId="28" fillId="0" borderId="0" xfId="0" applyFont="1" applyAlignment="1">
      <alignment/>
    </xf>
    <xf numFmtId="0" fontId="87" fillId="0" borderId="0" xfId="0" applyFont="1" applyAlignment="1">
      <alignment vertical="center"/>
    </xf>
    <xf numFmtId="0" fontId="4" fillId="0" borderId="0" xfId="0" applyFont="1" applyAlignment="1">
      <alignment vertical="center"/>
    </xf>
    <xf numFmtId="0" fontId="47" fillId="0" borderId="0" xfId="0" applyFont="1" applyAlignment="1">
      <alignment horizontal="right" vertical="center"/>
    </xf>
    <xf numFmtId="0" fontId="47" fillId="0" borderId="0" xfId="0" applyFont="1" applyAlignment="1">
      <alignment horizontal="right"/>
    </xf>
    <xf numFmtId="0" fontId="53" fillId="0" borderId="0" xfId="0" applyFont="1" applyAlignment="1">
      <alignment/>
    </xf>
    <xf numFmtId="0" fontId="44" fillId="0" borderId="78" xfId="0" applyFont="1" applyBorder="1" applyAlignment="1">
      <alignment vertical="center"/>
    </xf>
    <xf numFmtId="0" fontId="28" fillId="0" borderId="78" xfId="0" applyFont="1" applyBorder="1" applyAlignment="1">
      <alignment vertical="center"/>
    </xf>
    <xf numFmtId="0" fontId="0" fillId="0" borderId="78" xfId="0" applyFont="1" applyBorder="1" applyAlignment="1">
      <alignment vertical="center"/>
    </xf>
    <xf numFmtId="0" fontId="4" fillId="0" borderId="78"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xf>
    <xf numFmtId="0" fontId="0" fillId="0" borderId="14" xfId="0" applyFont="1" applyBorder="1" applyAlignment="1">
      <alignment/>
    </xf>
    <xf numFmtId="0" fontId="44" fillId="0" borderId="50" xfId="0" applyFont="1" applyBorder="1" applyAlignment="1">
      <alignment vertical="center"/>
    </xf>
    <xf numFmtId="0" fontId="28" fillId="0" borderId="50" xfId="0" applyFont="1" applyBorder="1" applyAlignment="1">
      <alignment vertical="center"/>
    </xf>
    <xf numFmtId="0" fontId="0" fillId="0" borderId="50" xfId="0" applyFont="1" applyBorder="1" applyAlignment="1">
      <alignment vertical="center"/>
    </xf>
    <xf numFmtId="0" fontId="4" fillId="0" borderId="50" xfId="0" applyFont="1" applyBorder="1" applyAlignment="1">
      <alignment vertical="center"/>
    </xf>
    <xf numFmtId="0" fontId="0" fillId="0" borderId="50" xfId="0" applyFont="1" applyBorder="1" applyAlignment="1">
      <alignment horizontal="center" vertical="center"/>
    </xf>
    <xf numFmtId="0" fontId="0" fillId="0" borderId="31" xfId="0" applyFont="1" applyBorder="1" applyAlignment="1">
      <alignment/>
    </xf>
    <xf numFmtId="0" fontId="0" fillId="0" borderId="31" xfId="0" applyFont="1" applyBorder="1" applyAlignment="1">
      <alignment horizontal="center" vertical="center"/>
    </xf>
    <xf numFmtId="0" fontId="5" fillId="0" borderId="35" xfId="0" applyFont="1" applyBorder="1" applyAlignment="1" applyProtection="1">
      <alignment horizontal="center" vertical="center"/>
      <protection locked="0"/>
    </xf>
    <xf numFmtId="0" fontId="57" fillId="27" borderId="35" xfId="0" applyFont="1" applyFill="1" applyBorder="1" applyAlignment="1" applyProtection="1">
      <alignment horizontal="right" vertical="center"/>
      <protection locked="0"/>
    </xf>
    <xf numFmtId="0" fontId="5" fillId="0" borderId="80" xfId="0" applyFont="1" applyBorder="1" applyAlignment="1" applyProtection="1">
      <alignment horizontal="center" vertical="center"/>
      <protection locked="0"/>
    </xf>
    <xf numFmtId="0" fontId="6" fillId="0" borderId="10" xfId="0" applyFont="1" applyBorder="1" applyAlignment="1">
      <alignment horizontal="center" vertical="center"/>
    </xf>
    <xf numFmtId="192" fontId="39" fillId="27" borderId="28" xfId="50" applyNumberFormat="1" applyFont="1" applyFill="1" applyBorder="1" applyAlignment="1" applyProtection="1">
      <alignment vertical="center"/>
      <protection locked="0"/>
    </xf>
    <xf numFmtId="0" fontId="0" fillId="0" borderId="10" xfId="0" applyBorder="1" applyAlignment="1" applyProtection="1">
      <alignment horizontal="center" vertical="center"/>
      <protection locked="0"/>
    </xf>
    <xf numFmtId="193" fontId="39" fillId="0" borderId="28" xfId="50" applyNumberFormat="1" applyFont="1" applyFill="1" applyBorder="1" applyAlignment="1" applyProtection="1">
      <alignment vertical="center"/>
      <protection locked="0"/>
    </xf>
    <xf numFmtId="0" fontId="5" fillId="0" borderId="10" xfId="0" applyFont="1" applyBorder="1" applyAlignment="1">
      <alignment horizontal="center" vertical="center" wrapText="1"/>
    </xf>
    <xf numFmtId="0" fontId="5" fillId="0" borderId="33" xfId="0" applyFont="1" applyBorder="1" applyAlignment="1" applyProtection="1">
      <alignment horizontal="center" vertical="center"/>
      <protection locked="0"/>
    </xf>
    <xf numFmtId="0" fontId="57" fillId="27" borderId="33" xfId="0" applyFont="1" applyFill="1" applyBorder="1" applyAlignment="1" applyProtection="1">
      <alignment horizontal="right" vertical="center"/>
      <protection locked="0"/>
    </xf>
    <xf numFmtId="0" fontId="5" fillId="0" borderId="12" xfId="0" applyFont="1" applyBorder="1" applyAlignment="1" applyProtection="1">
      <alignment horizontal="center" vertical="center"/>
      <protection locked="0"/>
    </xf>
    <xf numFmtId="0" fontId="6" fillId="0" borderId="29" xfId="0" applyFont="1" applyBorder="1" applyAlignment="1">
      <alignment horizontal="center" vertical="center" wrapText="1"/>
    </xf>
    <xf numFmtId="192" fontId="39" fillId="27" borderId="22" xfId="0" applyNumberFormat="1" applyFont="1" applyFill="1" applyBorder="1" applyAlignment="1" applyProtection="1">
      <alignment vertical="center"/>
      <protection locked="0"/>
    </xf>
    <xf numFmtId="0" fontId="0" fillId="0" borderId="10" xfId="0" applyBorder="1" applyAlignment="1">
      <alignment horizontal="center" vertical="center" wrapText="1"/>
    </xf>
    <xf numFmtId="182" fontId="39" fillId="0" borderId="22" xfId="0" applyNumberFormat="1" applyFont="1" applyBorder="1" applyAlignment="1">
      <alignment vertical="center"/>
    </xf>
    <xf numFmtId="0" fontId="5" fillId="0" borderId="0" xfId="0" applyFont="1" applyAlignment="1" applyProtection="1">
      <alignment horizontal="center" vertical="center"/>
      <protection locked="0"/>
    </xf>
    <xf numFmtId="0" fontId="57" fillId="27" borderId="0" xfId="0" applyFont="1" applyFill="1" applyAlignment="1" applyProtection="1">
      <alignment horizontal="right" vertical="center"/>
      <protection locked="0"/>
    </xf>
    <xf numFmtId="0" fontId="0" fillId="0" borderId="81" xfId="0" applyBorder="1" applyAlignment="1">
      <alignment horizontal="center" vertical="center" wrapText="1"/>
    </xf>
    <xf numFmtId="182" fontId="39" fillId="0" borderId="38" xfId="0" applyNumberFormat="1" applyFont="1" applyBorder="1" applyAlignment="1">
      <alignment vertical="center"/>
    </xf>
    <xf numFmtId="0" fontId="5" fillId="0" borderId="81" xfId="0" applyFont="1" applyBorder="1" applyAlignment="1">
      <alignment horizontal="center" vertical="center" wrapText="1"/>
    </xf>
    <xf numFmtId="0" fontId="6" fillId="0" borderId="50" xfId="0" applyFont="1" applyBorder="1" applyAlignment="1">
      <alignment horizontal="center" vertical="center" wrapText="1"/>
    </xf>
    <xf numFmtId="192" fontId="39" fillId="0" borderId="82" xfId="0" applyNumberFormat="1" applyFont="1" applyBorder="1" applyAlignment="1">
      <alignment horizontal="right" vertical="center"/>
    </xf>
    <xf numFmtId="0" fontId="0" fillId="0" borderId="36" xfId="0" applyBorder="1" applyAlignment="1">
      <alignment horizontal="center" vertical="center" wrapText="1"/>
    </xf>
    <xf numFmtId="182" fontId="39" fillId="0" borderId="82" xfId="0" applyNumberFormat="1" applyFont="1" applyBorder="1" applyAlignment="1">
      <alignment vertical="center"/>
    </xf>
    <xf numFmtId="0" fontId="5" fillId="0" borderId="31" xfId="0" applyFont="1" applyBorder="1" applyAlignment="1">
      <alignment horizontal="center" vertical="center" wrapText="1"/>
    </xf>
    <xf numFmtId="0" fontId="0" fillId="0" borderId="0" xfId="0" applyFont="1" applyAlignment="1">
      <alignment horizontal="center" vertical="center" wrapText="1"/>
    </xf>
    <xf numFmtId="194" fontId="39" fillId="0" borderId="0" xfId="0" applyNumberFormat="1" applyFont="1" applyAlignment="1">
      <alignment vertical="center"/>
    </xf>
    <xf numFmtId="0" fontId="5" fillId="0" borderId="0" xfId="0" applyFont="1" applyAlignment="1">
      <alignment horizontal="right" vertical="center" wrapText="1"/>
    </xf>
    <xf numFmtId="194" fontId="39" fillId="0" borderId="0" xfId="0" applyNumberFormat="1" applyFont="1" applyAlignment="1">
      <alignment horizontal="right" vertical="center"/>
    </xf>
    <xf numFmtId="193" fontId="39" fillId="0" borderId="0" xfId="0" applyNumberFormat="1" applyFont="1" applyAlignment="1">
      <alignment vertical="center"/>
    </xf>
    <xf numFmtId="0" fontId="85" fillId="0" borderId="0" xfId="73" applyFont="1" applyAlignment="1">
      <alignment vertical="center"/>
      <protection/>
    </xf>
    <xf numFmtId="0" fontId="89" fillId="0" borderId="0" xfId="73" applyFont="1" applyAlignment="1">
      <alignment vertical="center"/>
      <protection/>
    </xf>
    <xf numFmtId="0" fontId="0" fillId="0" borderId="0" xfId="73" applyAlignment="1">
      <alignment vertical="center"/>
      <protection/>
    </xf>
    <xf numFmtId="0" fontId="0" fillId="0" borderId="0" xfId="73" applyFont="1" applyAlignment="1">
      <alignment vertical="center"/>
      <protection/>
    </xf>
    <xf numFmtId="0" fontId="85" fillId="0" borderId="0" xfId="73" applyFont="1" applyAlignment="1">
      <alignment vertical="top"/>
      <protection/>
    </xf>
    <xf numFmtId="0" fontId="85" fillId="0" borderId="0" xfId="63" applyFont="1">
      <alignment vertical="center"/>
      <protection/>
    </xf>
    <xf numFmtId="0" fontId="0" fillId="0" borderId="0" xfId="63">
      <alignment vertical="center"/>
      <protection/>
    </xf>
    <xf numFmtId="0" fontId="85" fillId="0" borderId="0" xfId="63" applyFont="1" applyAlignment="1">
      <alignment/>
      <protection/>
    </xf>
    <xf numFmtId="0" fontId="85" fillId="0" borderId="0" xfId="63" applyFont="1" applyAlignment="1">
      <alignment horizontal="left" wrapText="1"/>
      <protection/>
    </xf>
    <xf numFmtId="0" fontId="90" fillId="0" borderId="0" xfId="63" applyFont="1" applyAlignment="1">
      <alignment/>
      <protection/>
    </xf>
    <xf numFmtId="0" fontId="0" fillId="0" borderId="0" xfId="63" applyAlignment="1">
      <alignment/>
      <protection/>
    </xf>
    <xf numFmtId="0" fontId="0" fillId="0" borderId="0" xfId="63" applyAlignment="1">
      <alignment horizontal="left" wrapText="1"/>
      <protection/>
    </xf>
    <xf numFmtId="0" fontId="90" fillId="0" borderId="0" xfId="63" applyFont="1" applyAlignment="1">
      <alignment horizontal="right" wrapText="1"/>
      <protection/>
    </xf>
    <xf numFmtId="0" fontId="28" fillId="0" borderId="0" xfId="63" applyFont="1" applyAlignment="1">
      <alignment wrapText="1"/>
      <protection/>
    </xf>
    <xf numFmtId="0" fontId="90" fillId="0" borderId="0" xfId="63" applyFont="1" applyAlignment="1">
      <alignment horizontal="right"/>
      <protection/>
    </xf>
    <xf numFmtId="0" fontId="92" fillId="0" borderId="0" xfId="73" applyFont="1" applyAlignment="1">
      <alignment vertical="center"/>
      <protection/>
    </xf>
    <xf numFmtId="0" fontId="94" fillId="0" borderId="0" xfId="73" applyFont="1" applyAlignment="1">
      <alignment vertical="center"/>
      <protection/>
    </xf>
    <xf numFmtId="0" fontId="95" fillId="0" borderId="0" xfId="73" applyFont="1" applyAlignment="1">
      <alignment horizontal="right" vertical="center"/>
      <protection/>
    </xf>
    <xf numFmtId="0" fontId="47" fillId="0" borderId="0" xfId="0" applyFont="1" applyAlignment="1">
      <alignment horizontal="left" vertical="center"/>
    </xf>
    <xf numFmtId="0" fontId="95" fillId="0" borderId="0" xfId="73" applyFont="1" applyAlignment="1">
      <alignment horizontal="right" vertical="top"/>
      <protection/>
    </xf>
    <xf numFmtId="0" fontId="47" fillId="0" borderId="0" xfId="0" applyFont="1" applyAlignment="1">
      <alignment horizontal="left" vertical="top"/>
    </xf>
    <xf numFmtId="0" fontId="0" fillId="0" borderId="0" xfId="73" applyAlignment="1">
      <alignment vertical="top"/>
      <protection/>
    </xf>
    <xf numFmtId="0" fontId="94" fillId="0" borderId="0" xfId="73" applyFont="1" applyAlignment="1">
      <alignment vertical="top"/>
      <protection/>
    </xf>
    <xf numFmtId="0" fontId="47" fillId="0" borderId="0" xfId="63" applyFont="1" applyAlignment="1">
      <alignment horizontal="left" vertical="center"/>
      <protection/>
    </xf>
    <xf numFmtId="0" fontId="85" fillId="0" borderId="0" xfId="73" applyFont="1" applyAlignment="1">
      <alignment vertical="center" wrapText="1"/>
      <protection/>
    </xf>
    <xf numFmtId="0" fontId="0" fillId="0" borderId="0" xfId="73" applyAlignment="1">
      <alignment vertical="center" wrapText="1"/>
      <protection/>
    </xf>
    <xf numFmtId="0" fontId="99" fillId="27" borderId="83" xfId="73" applyFont="1" applyFill="1" applyBorder="1" applyAlignment="1">
      <alignment horizontal="center" vertical="center" wrapText="1"/>
      <protection/>
    </xf>
    <xf numFmtId="0" fontId="89" fillId="0" borderId="84" xfId="73" applyFont="1" applyBorder="1" applyAlignment="1" applyProtection="1">
      <alignment horizontal="center" vertical="center"/>
      <protection locked="0"/>
    </xf>
    <xf numFmtId="0" fontId="99" fillId="27" borderId="84" xfId="73" applyFont="1" applyFill="1" applyBorder="1" applyAlignment="1" applyProtection="1">
      <alignment horizontal="center" vertical="center"/>
      <protection locked="0"/>
    </xf>
    <xf numFmtId="0" fontId="89" fillId="0" borderId="85" xfId="73" applyFont="1" applyBorder="1" applyAlignment="1" applyProtection="1">
      <alignment horizontal="center" vertical="center"/>
      <protection locked="0"/>
    </xf>
    <xf numFmtId="0" fontId="100" fillId="0" borderId="86" xfId="73" applyFont="1" applyBorder="1" applyAlignment="1">
      <alignment horizontal="left" vertical="center" wrapText="1"/>
      <protection/>
    </xf>
    <xf numFmtId="0" fontId="100" fillId="0" borderId="39" xfId="63" applyFont="1" applyBorder="1" applyAlignment="1">
      <alignment horizontal="right" vertical="center"/>
      <protection/>
    </xf>
    <xf numFmtId="0" fontId="99" fillId="27" borderId="34" xfId="73" applyFont="1" applyFill="1" applyBorder="1" applyAlignment="1">
      <alignment horizontal="center" vertical="center" wrapText="1"/>
      <protection/>
    </xf>
    <xf numFmtId="0" fontId="89" fillId="0" borderId="34" xfId="73" applyFont="1" applyBorder="1" applyAlignment="1" applyProtection="1">
      <alignment horizontal="center" vertical="center"/>
      <protection locked="0"/>
    </xf>
    <xf numFmtId="0" fontId="99" fillId="27" borderId="34" xfId="73" applyFont="1" applyFill="1" applyBorder="1" applyAlignment="1" applyProtection="1">
      <alignment horizontal="center" vertical="center"/>
      <protection locked="0"/>
    </xf>
    <xf numFmtId="0" fontId="89" fillId="0" borderId="39" xfId="73" applyFont="1" applyBorder="1" applyAlignment="1" applyProtection="1">
      <alignment horizontal="center" vertical="center"/>
      <protection locked="0"/>
    </xf>
    <xf numFmtId="0" fontId="99" fillId="27" borderId="86" xfId="73" applyFont="1" applyFill="1" applyBorder="1" applyAlignment="1">
      <alignment horizontal="center" vertical="center" wrapText="1"/>
      <protection/>
    </xf>
    <xf numFmtId="0" fontId="47" fillId="0" borderId="0" xfId="73" applyFont="1" applyAlignment="1">
      <alignment vertical="center"/>
      <protection/>
    </xf>
    <xf numFmtId="0" fontId="5" fillId="0" borderId="0" xfId="0" applyFont="1" applyAlignment="1">
      <alignment horizontal="center" vertical="center" wrapText="1"/>
    </xf>
    <xf numFmtId="0" fontId="53" fillId="0" borderId="0" xfId="0" applyFont="1" applyAlignment="1">
      <alignment horizontal="right" vertical="center"/>
    </xf>
    <xf numFmtId="0" fontId="101" fillId="0" borderId="0" xfId="0" applyFont="1" applyAlignment="1">
      <alignment vertical="center"/>
    </xf>
    <xf numFmtId="0" fontId="28" fillId="0" borderId="0" xfId="0" applyFont="1" applyAlignment="1">
      <alignment horizontal="left" vertical="center"/>
    </xf>
    <xf numFmtId="0" fontId="96" fillId="0" borderId="0" xfId="0" applyFont="1" applyAlignment="1">
      <alignment vertical="center"/>
    </xf>
    <xf numFmtId="0" fontId="90" fillId="0" borderId="0" xfId="0" applyFont="1" applyAlignment="1">
      <alignment vertical="center"/>
    </xf>
    <xf numFmtId="0" fontId="94" fillId="0" borderId="0" xfId="0" applyFont="1" applyAlignment="1">
      <alignment vertical="center"/>
    </xf>
    <xf numFmtId="0" fontId="5" fillId="0" borderId="85" xfId="64" applyFont="1" applyBorder="1" applyAlignment="1">
      <alignment horizontal="center" vertical="center" wrapText="1"/>
      <protection/>
    </xf>
    <xf numFmtId="0" fontId="48" fillId="27" borderId="83" xfId="0" applyFont="1" applyFill="1" applyBorder="1" applyAlignment="1">
      <alignment horizontal="center" vertical="center" wrapText="1"/>
    </xf>
    <xf numFmtId="0" fontId="5" fillId="0" borderId="84" xfId="0" applyFont="1" applyBorder="1" applyAlignment="1" applyProtection="1">
      <alignment horizontal="center" vertical="center"/>
      <protection locked="0"/>
    </xf>
    <xf numFmtId="0" fontId="57" fillId="27" borderId="84" xfId="0" applyFont="1" applyFill="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24" fillId="0" borderId="27" xfId="0" applyFont="1" applyBorder="1" applyAlignment="1">
      <alignment horizontal="left" vertical="center" wrapText="1"/>
    </xf>
    <xf numFmtId="0" fontId="24" fillId="0" borderId="14" xfId="0" applyFont="1" applyBorder="1" applyAlignment="1">
      <alignment horizontal="right" vertical="center" wrapText="1"/>
    </xf>
    <xf numFmtId="0" fontId="57" fillId="27" borderId="86" xfId="0" applyFont="1" applyFill="1" applyBorder="1" applyAlignment="1">
      <alignment vertical="center" wrapText="1"/>
    </xf>
    <xf numFmtId="0" fontId="5" fillId="0" borderId="39" xfId="64" applyFont="1" applyBorder="1" applyAlignment="1">
      <alignment horizontal="center" vertical="center" wrapText="1"/>
      <protection/>
    </xf>
    <xf numFmtId="0" fontId="48" fillId="27" borderId="27" xfId="0" applyFont="1" applyFill="1" applyBorder="1" applyAlignment="1">
      <alignment horizontal="center" vertical="center" wrapText="1"/>
    </xf>
    <xf numFmtId="0" fontId="5" fillId="0" borderId="0" xfId="0" applyFont="1" applyAlignment="1" applyProtection="1">
      <alignment vertical="center"/>
      <protection locked="0"/>
    </xf>
    <xf numFmtId="0" fontId="57" fillId="27" borderId="0" xfId="0" applyFont="1" applyFill="1" applyAlignment="1" applyProtection="1">
      <alignment horizontal="center" vertical="center"/>
      <protection locked="0"/>
    </xf>
    <xf numFmtId="0" fontId="5" fillId="0" borderId="14" xfId="0" applyFont="1" applyBorder="1" applyAlignment="1" applyProtection="1">
      <alignment vertical="center"/>
      <protection locked="0"/>
    </xf>
    <xf numFmtId="38" fontId="57" fillId="27" borderId="86" xfId="50" applyFont="1" applyFill="1" applyBorder="1" applyAlignment="1">
      <alignment vertical="center" wrapText="1"/>
    </xf>
    <xf numFmtId="0" fontId="48" fillId="27" borderId="41" xfId="0" applyFont="1" applyFill="1" applyBorder="1" applyAlignment="1">
      <alignment horizontal="center" vertical="center" wrapText="1"/>
    </xf>
    <xf numFmtId="0" fontId="5" fillId="0" borderId="50" xfId="0" applyFont="1" applyBorder="1" applyAlignment="1" applyProtection="1">
      <alignment horizontal="center" vertical="center"/>
      <protection locked="0"/>
    </xf>
    <xf numFmtId="0" fontId="57" fillId="27" borderId="5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24" fillId="0" borderId="86" xfId="0" applyFont="1" applyBorder="1" applyAlignment="1">
      <alignment horizontal="left" vertical="center" wrapText="1"/>
    </xf>
    <xf numFmtId="0" fontId="24" fillId="0" borderId="39" xfId="0" applyFont="1" applyBorder="1" applyAlignment="1">
      <alignment horizontal="right" vertical="center" wrapText="1"/>
    </xf>
    <xf numFmtId="0" fontId="48" fillId="27" borderId="86" xfId="0" applyFont="1" applyFill="1" applyBorder="1" applyAlignment="1">
      <alignment horizontal="center" vertical="center" wrapText="1"/>
    </xf>
    <xf numFmtId="0" fontId="5" fillId="0" borderId="34" xfId="0" applyFont="1" applyBorder="1" applyAlignment="1" applyProtection="1">
      <alignment vertical="center"/>
      <protection locked="0"/>
    </xf>
    <xf numFmtId="0" fontId="57" fillId="27" borderId="34" xfId="0" applyFont="1" applyFill="1" applyBorder="1" applyAlignment="1" applyProtection="1">
      <alignment horizontal="center" vertical="center"/>
      <protection locked="0"/>
    </xf>
    <xf numFmtId="0" fontId="5" fillId="0" borderId="39" xfId="0" applyFont="1" applyBorder="1" applyAlignment="1" applyProtection="1">
      <alignment vertical="center"/>
      <protection locked="0"/>
    </xf>
    <xf numFmtId="0" fontId="5" fillId="0" borderId="3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8" fillId="0" borderId="0" xfId="0" applyFont="1" applyAlignment="1">
      <alignment vertical="center" wrapText="1"/>
    </xf>
    <xf numFmtId="0" fontId="53" fillId="0" borderId="0" xfId="0" applyFont="1" applyAlignment="1">
      <alignment horizontal="right"/>
    </xf>
    <xf numFmtId="0" fontId="103" fillId="0" borderId="0" xfId="0" applyFont="1" applyAlignment="1">
      <alignment vertical="center"/>
    </xf>
    <xf numFmtId="0" fontId="0" fillId="0" borderId="0" xfId="65">
      <alignment/>
      <protection/>
    </xf>
    <xf numFmtId="0" fontId="28" fillId="0" borderId="0" xfId="65" applyFont="1" applyAlignment="1">
      <alignment horizontal="left" wrapText="1"/>
      <protection/>
    </xf>
    <xf numFmtId="0" fontId="0" fillId="0" borderId="0" xfId="65" applyAlignment="1">
      <alignment horizontal="left" wrapText="1"/>
      <protection/>
    </xf>
    <xf numFmtId="0" fontId="6" fillId="0" borderId="0" xfId="0" applyFont="1" applyAlignment="1">
      <alignment/>
    </xf>
    <xf numFmtId="0" fontId="28" fillId="0" borderId="0" xfId="0" applyFont="1" applyAlignment="1">
      <alignment horizontal="left" wrapText="1"/>
    </xf>
    <xf numFmtId="0" fontId="0" fillId="0" borderId="0" xfId="0" applyFont="1" applyAlignment="1">
      <alignment horizontal="left" wrapText="1"/>
    </xf>
    <xf numFmtId="0" fontId="51" fillId="0" borderId="0" xfId="0" applyFont="1" applyFill="1" applyAlignment="1">
      <alignment horizontal="left" vertical="center" wrapText="1"/>
    </xf>
    <xf numFmtId="0" fontId="47" fillId="0" borderId="0" xfId="0" applyFont="1" applyAlignment="1">
      <alignment/>
    </xf>
    <xf numFmtId="0" fontId="4" fillId="0" borderId="16" xfId="0" applyFont="1" applyFill="1" applyBorder="1" applyAlignment="1">
      <alignment horizontal="center" vertical="center" wrapText="1"/>
    </xf>
    <xf numFmtId="0" fontId="4" fillId="0" borderId="16"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6" xfId="0" applyFont="1" applyBorder="1" applyAlignment="1">
      <alignment horizontal="center" vertical="center" wrapText="1"/>
    </xf>
    <xf numFmtId="0" fontId="5"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50" xfId="0" applyFont="1" applyBorder="1" applyAlignment="1">
      <alignment horizontal="center" vertical="center" wrapText="1"/>
    </xf>
    <xf numFmtId="181" fontId="57" fillId="27" borderId="0" xfId="0" applyNumberFormat="1" applyFont="1" applyFill="1" applyBorder="1" applyAlignment="1" applyProtection="1">
      <alignment horizontal="center" vertical="center" shrinkToFit="1"/>
      <protection locked="0"/>
    </xf>
    <xf numFmtId="14" fontId="166" fillId="0" borderId="0" xfId="0" applyNumberFormat="1" applyFont="1" applyBorder="1" applyAlignment="1">
      <alignment horizontal="center" vertical="center"/>
    </xf>
    <xf numFmtId="38" fontId="48" fillId="27" borderId="83" xfId="50" applyFont="1" applyFill="1" applyBorder="1" applyAlignment="1">
      <alignment vertical="center" wrapText="1"/>
    </xf>
    <xf numFmtId="0" fontId="88" fillId="0" borderId="0" xfId="0" applyFont="1" applyBorder="1" applyAlignment="1">
      <alignment vertical="center"/>
    </xf>
    <xf numFmtId="0" fontId="0" fillId="0" borderId="0" xfId="0" applyFont="1" applyAlignment="1">
      <alignment vertical="center" wrapText="1"/>
    </xf>
    <xf numFmtId="0" fontId="85" fillId="0" borderId="87" xfId="73" applyFont="1" applyBorder="1" applyAlignment="1">
      <alignment horizontal="center"/>
      <protection/>
    </xf>
    <xf numFmtId="0" fontId="0" fillId="0" borderId="0" xfId="73" applyAlignment="1">
      <alignment vertical="top" wrapText="1"/>
      <protection/>
    </xf>
    <xf numFmtId="0" fontId="28" fillId="0" borderId="0" xfId="0" applyFont="1" applyBorder="1" applyAlignment="1">
      <alignment/>
    </xf>
    <xf numFmtId="0" fontId="44" fillId="0" borderId="88" xfId="0" applyFont="1" applyBorder="1" applyAlignment="1">
      <alignment vertical="center"/>
    </xf>
    <xf numFmtId="0" fontId="44" fillId="0" borderId="27" xfId="0" applyFont="1" applyBorder="1" applyAlignment="1">
      <alignment vertical="center"/>
    </xf>
    <xf numFmtId="0" fontId="44" fillId="0" borderId="41" xfId="0" applyFont="1" applyBorder="1" applyAlignment="1">
      <alignment vertical="center"/>
    </xf>
    <xf numFmtId="0" fontId="8" fillId="34" borderId="0" xfId="0" applyFont="1" applyFill="1" applyAlignment="1">
      <alignment horizontal="center" vertical="center"/>
    </xf>
    <xf numFmtId="0" fontId="14" fillId="0" borderId="0" xfId="71" applyFont="1" applyAlignment="1">
      <alignment horizontal="center" vertical="top"/>
      <protection/>
    </xf>
    <xf numFmtId="0" fontId="21" fillId="0" borderId="65" xfId="72" applyFont="1" applyBorder="1" applyAlignment="1">
      <alignment vertical="center" wrapText="1"/>
      <protection/>
    </xf>
    <xf numFmtId="0" fontId="12" fillId="0" borderId="61" xfId="72" applyFont="1" applyBorder="1" applyAlignment="1">
      <alignment horizontal="center" vertical="center"/>
      <protection/>
    </xf>
    <xf numFmtId="0" fontId="0" fillId="0" borderId="0" xfId="0" applyFont="1" applyAlignment="1">
      <alignment horizontal="center"/>
    </xf>
    <xf numFmtId="0" fontId="82" fillId="32" borderId="55" xfId="72" applyFont="1" applyFill="1" applyBorder="1" applyAlignment="1">
      <alignment horizontal="center" vertical="center"/>
      <protection/>
    </xf>
    <xf numFmtId="0" fontId="116" fillId="32" borderId="55" xfId="71" applyFont="1" applyFill="1" applyBorder="1" applyAlignment="1">
      <alignment horizontal="center" vertical="center" wrapText="1"/>
      <protection/>
    </xf>
    <xf numFmtId="0" fontId="117" fillId="0" borderId="0" xfId="0" applyFont="1" applyAlignment="1">
      <alignment vertical="center"/>
    </xf>
    <xf numFmtId="0" fontId="57" fillId="27" borderId="83" xfId="0" applyFont="1" applyFill="1" applyBorder="1" applyAlignment="1">
      <alignment horizontal="center" vertical="center" shrinkToFit="1"/>
    </xf>
    <xf numFmtId="0" fontId="57" fillId="27" borderId="86" xfId="0" applyFont="1" applyFill="1" applyBorder="1" applyAlignment="1">
      <alignment horizontal="center" vertical="center" shrinkToFit="1"/>
    </xf>
    <xf numFmtId="0" fontId="39" fillId="27" borderId="42" xfId="0" applyFont="1" applyFill="1" applyBorder="1" applyAlignment="1" applyProtection="1">
      <alignment vertical="center"/>
      <protection locked="0"/>
    </xf>
    <xf numFmtId="0" fontId="21" fillId="0" borderId="65" xfId="70" applyFont="1" applyBorder="1" applyAlignment="1">
      <alignment vertical="center" wrapText="1"/>
      <protection/>
    </xf>
    <xf numFmtId="0" fontId="167" fillId="0" borderId="0" xfId="0" applyFont="1" applyAlignment="1">
      <alignment vertical="center"/>
    </xf>
    <xf numFmtId="0" fontId="168" fillId="0" borderId="0" xfId="0" applyFont="1" applyAlignment="1">
      <alignment vertical="center"/>
    </xf>
    <xf numFmtId="0" fontId="169" fillId="0" borderId="0" xfId="0" applyFont="1" applyAlignment="1">
      <alignment vertical="center"/>
    </xf>
    <xf numFmtId="0" fontId="28" fillId="0" borderId="0" xfId="62" applyFont="1">
      <alignment vertical="center"/>
      <protection/>
    </xf>
    <xf numFmtId="0" fontId="169" fillId="0" borderId="0" xfId="62" applyFont="1">
      <alignment vertical="center"/>
      <protection/>
    </xf>
    <xf numFmtId="0" fontId="168" fillId="0" borderId="0" xfId="62" applyFont="1">
      <alignment vertical="center"/>
      <protection/>
    </xf>
    <xf numFmtId="0" fontId="5" fillId="0" borderId="12" xfId="0" applyFont="1" applyBorder="1" applyAlignment="1">
      <alignment vertical="center" wrapText="1"/>
    </xf>
    <xf numFmtId="0" fontId="5" fillId="0" borderId="72" xfId="0" applyFont="1" applyBorder="1" applyAlignment="1">
      <alignment horizontal="center" vertical="center"/>
    </xf>
    <xf numFmtId="0" fontId="5" fillId="0" borderId="89" xfId="0" applyFont="1" applyBorder="1" applyAlignment="1">
      <alignment vertical="center" wrapText="1"/>
    </xf>
    <xf numFmtId="0" fontId="0" fillId="0" borderId="13" xfId="0" applyBorder="1" applyAlignment="1">
      <alignment horizontal="center" vertical="center"/>
    </xf>
    <xf numFmtId="1" fontId="39" fillId="0" borderId="90" xfId="0" applyNumberFormat="1" applyFont="1" applyBorder="1" applyAlignment="1">
      <alignment horizontal="right" vertical="center"/>
    </xf>
    <xf numFmtId="1" fontId="39" fillId="0" borderId="0" xfId="0" applyNumberFormat="1" applyFont="1" applyAlignment="1">
      <alignment horizontal="right" vertical="center"/>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33" xfId="0" applyFont="1" applyBorder="1" applyAlignment="1">
      <alignment horizontal="left" vertical="center" wrapText="1"/>
    </xf>
    <xf numFmtId="0" fontId="48" fillId="27" borderId="23" xfId="50" applyNumberFormat="1" applyFont="1" applyFill="1" applyBorder="1" applyAlignment="1" applyProtection="1">
      <alignment vertical="center"/>
      <protection locked="0"/>
    </xf>
    <xf numFmtId="0" fontId="48" fillId="27" borderId="28" xfId="50" applyNumberFormat="1" applyFont="1" applyFill="1" applyBorder="1" applyAlignment="1" applyProtection="1">
      <alignment vertical="center"/>
      <protection locked="0"/>
    </xf>
    <xf numFmtId="0" fontId="48" fillId="27" borderId="37" xfId="50" applyNumberFormat="1" applyFont="1" applyFill="1" applyBorder="1" applyAlignment="1" applyProtection="1">
      <alignment vertical="center"/>
      <protection locked="0"/>
    </xf>
    <xf numFmtId="0" fontId="48" fillId="27" borderId="21" xfId="0" applyNumberFormat="1" applyFont="1" applyFill="1" applyBorder="1" applyAlignment="1" applyProtection="1">
      <alignment vertical="center"/>
      <protection locked="0"/>
    </xf>
    <xf numFmtId="0" fontId="48" fillId="27" borderId="28" xfId="0" applyNumberFormat="1" applyFont="1" applyFill="1" applyBorder="1" applyAlignment="1" applyProtection="1">
      <alignment vertical="center" wrapText="1"/>
      <protection locked="0"/>
    </xf>
    <xf numFmtId="0" fontId="48" fillId="27" borderId="22" xfId="0" applyNumberFormat="1" applyFont="1" applyFill="1" applyBorder="1" applyAlignment="1" applyProtection="1">
      <alignment vertical="center"/>
      <protection locked="0"/>
    </xf>
    <xf numFmtId="0" fontId="48" fillId="27" borderId="37" xfId="0" applyNumberFormat="1" applyFont="1" applyFill="1" applyBorder="1" applyAlignment="1" applyProtection="1">
      <alignment vertical="center"/>
      <protection locked="0"/>
    </xf>
    <xf numFmtId="0" fontId="48" fillId="27" borderId="23" xfId="0" applyNumberFormat="1" applyFont="1" applyFill="1" applyBorder="1" applyAlignment="1" applyProtection="1">
      <alignment horizontal="right" vertical="center"/>
      <protection locked="0"/>
    </xf>
    <xf numFmtId="202" fontId="48" fillId="0" borderId="26" xfId="50" applyNumberFormat="1" applyFont="1" applyFill="1" applyBorder="1" applyAlignment="1" applyProtection="1">
      <alignment vertical="center"/>
      <protection/>
    </xf>
    <xf numFmtId="202" fontId="48" fillId="0" borderId="26" xfId="0" applyNumberFormat="1" applyFont="1" applyFill="1" applyBorder="1" applyAlignment="1" applyProtection="1">
      <alignment vertical="center"/>
      <protection/>
    </xf>
    <xf numFmtId="202" fontId="48" fillId="0" borderId="86" xfId="0" applyNumberFormat="1" applyFont="1" applyFill="1" applyBorder="1" applyAlignment="1" applyProtection="1">
      <alignment horizontal="right" vertical="center"/>
      <protection/>
    </xf>
    <xf numFmtId="202" fontId="48" fillId="0" borderId="41" xfId="0" applyNumberFormat="1" applyFont="1" applyFill="1" applyBorder="1" applyAlignment="1" applyProtection="1">
      <alignment horizontal="right" vertical="center"/>
      <protection/>
    </xf>
    <xf numFmtId="0" fontId="7" fillId="0" borderId="18" xfId="0" applyFont="1" applyBorder="1" applyAlignment="1">
      <alignment horizontal="center" vertical="center" wrapText="1"/>
    </xf>
    <xf numFmtId="203" fontId="39" fillId="0" borderId="41" xfId="0" applyNumberFormat="1" applyFont="1" applyBorder="1" applyAlignment="1" applyProtection="1">
      <alignment horizontal="right" vertical="center"/>
      <protection/>
    </xf>
    <xf numFmtId="0" fontId="30" fillId="36" borderId="26" xfId="67" applyFont="1" applyFill="1" applyBorder="1" applyAlignment="1">
      <alignment horizontal="center" vertical="center"/>
      <protection/>
    </xf>
    <xf numFmtId="0" fontId="30" fillId="36" borderId="13" xfId="67" applyFont="1" applyFill="1" applyBorder="1" applyAlignment="1">
      <alignment horizontal="center" vertical="center"/>
      <protection/>
    </xf>
    <xf numFmtId="0" fontId="30" fillId="36" borderId="18" xfId="67" applyFont="1" applyFill="1" applyBorder="1" applyAlignment="1">
      <alignment horizontal="center" vertical="center"/>
      <protection/>
    </xf>
    <xf numFmtId="0" fontId="34" fillId="0" borderId="0" xfId="67" applyFont="1" applyAlignment="1">
      <alignment horizontal="left" vertical="center"/>
      <protection/>
    </xf>
    <xf numFmtId="0" fontId="0" fillId="0" borderId="0" xfId="0" applyAlignment="1">
      <alignment horizontal="right" vertical="center"/>
    </xf>
    <xf numFmtId="0" fontId="32" fillId="0" borderId="0" xfId="0" applyFont="1" applyAlignment="1">
      <alignment horizontal="center" vertical="center"/>
    </xf>
    <xf numFmtId="0" fontId="70" fillId="0" borderId="0" xfId="0" applyFont="1" applyAlignment="1">
      <alignment horizontal="center" vertical="center"/>
    </xf>
    <xf numFmtId="0" fontId="11" fillId="0" borderId="0" xfId="0" applyFont="1" applyAlignment="1">
      <alignment horizontal="center" vertical="center"/>
    </xf>
    <xf numFmtId="0" fontId="33"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horizontal="center" vertical="center"/>
    </xf>
    <xf numFmtId="0" fontId="18" fillId="34" borderId="21" xfId="71" applyFont="1" applyFill="1" applyBorder="1" applyAlignment="1">
      <alignment horizontal="left" vertical="center" indent="1"/>
      <protection/>
    </xf>
    <xf numFmtId="0" fontId="63" fillId="0" borderId="32" xfId="0" applyFont="1" applyBorder="1" applyAlignment="1">
      <alignment horizontal="left" vertical="center" indent="1"/>
    </xf>
    <xf numFmtId="0" fontId="63" fillId="0" borderId="91" xfId="0" applyFont="1" applyBorder="1" applyAlignment="1">
      <alignment horizontal="left" vertical="center" indent="1"/>
    </xf>
    <xf numFmtId="0" fontId="18" fillId="34" borderId="22" xfId="71" applyFont="1" applyFill="1" applyBorder="1" applyAlignment="1">
      <alignment horizontal="left" vertical="center" indent="1"/>
      <protection/>
    </xf>
    <xf numFmtId="0" fontId="63" fillId="0" borderId="33" xfId="0" applyFont="1" applyBorder="1" applyAlignment="1">
      <alignment horizontal="left" vertical="center" indent="1"/>
    </xf>
    <xf numFmtId="0" fontId="63" fillId="0" borderId="92" xfId="0" applyFont="1" applyBorder="1" applyAlignment="1">
      <alignment horizontal="left" vertical="center" indent="1"/>
    </xf>
    <xf numFmtId="0" fontId="11" fillId="0" borderId="0" xfId="71" applyFont="1" applyAlignment="1">
      <alignment horizontal="center" vertical="center"/>
      <protection/>
    </xf>
    <xf numFmtId="0" fontId="0" fillId="0" borderId="0" xfId="0" applyAlignment="1">
      <alignment horizontal="center" vertical="center"/>
    </xf>
    <xf numFmtId="0" fontId="8" fillId="34" borderId="50" xfId="71" applyFont="1" applyFill="1" applyBorder="1" applyAlignment="1">
      <alignment horizontal="left"/>
      <protection/>
    </xf>
    <xf numFmtId="0" fontId="8" fillId="34" borderId="50" xfId="0" applyFont="1" applyFill="1" applyBorder="1" applyAlignment="1">
      <alignment horizontal="left"/>
    </xf>
    <xf numFmtId="0" fontId="18" fillId="34" borderId="58" xfId="71" applyFont="1" applyFill="1" applyBorder="1" applyAlignment="1">
      <alignment horizontal="left" vertical="center" indent="1"/>
      <protection/>
    </xf>
    <xf numFmtId="0" fontId="63" fillId="0" borderId="59" xfId="0" applyFont="1" applyBorder="1" applyAlignment="1">
      <alignment horizontal="left" vertical="center" indent="1"/>
    </xf>
    <xf numFmtId="0" fontId="18" fillId="34" borderId="62" xfId="71" applyFont="1" applyFill="1" applyBorder="1" applyAlignment="1">
      <alignment horizontal="left" vertical="center" indent="2"/>
      <protection/>
    </xf>
    <xf numFmtId="0" fontId="0" fillId="0" borderId="63" xfId="0" applyFont="1" applyBorder="1" applyAlignment="1">
      <alignment horizontal="left" vertical="center" indent="2"/>
    </xf>
    <xf numFmtId="0" fontId="18" fillId="34" borderId="93" xfId="71" applyFont="1" applyFill="1" applyBorder="1" applyAlignment="1">
      <alignment horizontal="left" vertical="center" indent="1"/>
      <protection/>
    </xf>
    <xf numFmtId="0" fontId="0" fillId="0" borderId="94" xfId="0" applyFont="1" applyBorder="1" applyAlignment="1">
      <alignment horizontal="left" vertical="center" indent="1"/>
    </xf>
    <xf numFmtId="0" fontId="18" fillId="34" borderId="62" xfId="71" applyFont="1" applyFill="1" applyBorder="1" applyAlignment="1">
      <alignment horizontal="left" vertical="center" indent="1"/>
      <protection/>
    </xf>
    <xf numFmtId="0" fontId="0" fillId="0" borderId="63" xfId="0" applyFont="1" applyBorder="1" applyAlignment="1">
      <alignment horizontal="left" vertical="center" indent="1"/>
    </xf>
    <xf numFmtId="0" fontId="18" fillId="34" borderId="62" xfId="72" applyFont="1" applyFill="1" applyBorder="1" applyAlignment="1">
      <alignment horizontal="left" vertical="center" indent="1"/>
      <protection/>
    </xf>
    <xf numFmtId="0" fontId="0" fillId="0" borderId="63" xfId="0" applyFont="1" applyBorder="1" applyAlignment="1">
      <alignment horizontal="left" indent="1"/>
    </xf>
    <xf numFmtId="0" fontId="18" fillId="34" borderId="58" xfId="72" applyFont="1" applyFill="1" applyBorder="1" applyAlignment="1">
      <alignment horizontal="left" vertical="center" wrapText="1" indent="2"/>
      <protection/>
    </xf>
    <xf numFmtId="0" fontId="0" fillId="0" borderId="59" xfId="0" applyFont="1" applyBorder="1" applyAlignment="1">
      <alignment horizontal="left" vertical="center" indent="2"/>
    </xf>
    <xf numFmtId="0" fontId="18" fillId="34" borderId="58" xfId="72" applyFont="1" applyFill="1" applyBorder="1" applyAlignment="1">
      <alignment horizontal="left" vertical="center" wrapText="1" indent="1"/>
      <protection/>
    </xf>
    <xf numFmtId="0" fontId="0" fillId="0" borderId="59" xfId="0" applyFont="1" applyBorder="1" applyAlignment="1">
      <alignment horizontal="left" vertical="center" indent="1"/>
    </xf>
    <xf numFmtId="0" fontId="18" fillId="34" borderId="62" xfId="72" applyFont="1" applyFill="1" applyBorder="1" applyAlignment="1">
      <alignment horizontal="left" vertical="center" wrapText="1" indent="1"/>
      <protection/>
    </xf>
    <xf numFmtId="0" fontId="0" fillId="0" borderId="61" xfId="0" applyFont="1" applyBorder="1" applyAlignment="1">
      <alignment horizontal="left" vertical="center" indent="1"/>
    </xf>
    <xf numFmtId="181" fontId="57" fillId="27" borderId="0" xfId="0" applyNumberFormat="1" applyFont="1" applyFill="1" applyBorder="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5" fillId="0" borderId="2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96" xfId="0" applyFont="1" applyFill="1" applyBorder="1" applyAlignment="1">
      <alignment horizontal="center" vertical="center" textRotation="255"/>
    </xf>
    <xf numFmtId="0" fontId="0" fillId="0" borderId="97" xfId="0" applyFont="1" applyFill="1" applyBorder="1" applyAlignment="1">
      <alignment horizontal="center" vertical="center" textRotation="255"/>
    </xf>
    <xf numFmtId="0" fontId="0" fillId="0" borderId="98" xfId="0" applyFont="1" applyFill="1" applyBorder="1" applyAlignment="1">
      <alignment horizontal="center" vertical="center" textRotation="255"/>
    </xf>
    <xf numFmtId="0" fontId="5" fillId="0" borderId="96" xfId="0" applyFont="1" applyFill="1" applyBorder="1" applyAlignment="1">
      <alignment vertical="center" textRotation="255"/>
    </xf>
    <xf numFmtId="0" fontId="5" fillId="0" borderId="97" xfId="0" applyFont="1" applyFill="1" applyBorder="1" applyAlignment="1">
      <alignment vertical="center" textRotation="255"/>
    </xf>
    <xf numFmtId="0" fontId="5" fillId="0" borderId="99" xfId="0" applyFont="1" applyFill="1" applyBorder="1" applyAlignment="1">
      <alignment vertical="center" textRotation="255"/>
    </xf>
    <xf numFmtId="0" fontId="4" fillId="0" borderId="23" xfId="0" applyFont="1" applyFill="1" applyBorder="1" applyAlignment="1">
      <alignment vertical="center"/>
    </xf>
    <xf numFmtId="0" fontId="4" fillId="0" borderId="35" xfId="0" applyFont="1" applyFill="1" applyBorder="1" applyAlignment="1">
      <alignment vertical="center"/>
    </xf>
    <xf numFmtId="0" fontId="4" fillId="0" borderId="17" xfId="0" applyFont="1" applyFill="1" applyBorder="1" applyAlignment="1">
      <alignment vertical="center"/>
    </xf>
    <xf numFmtId="200" fontId="48" fillId="27" borderId="23" xfId="50" applyNumberFormat="1" applyFont="1" applyFill="1" applyBorder="1" applyAlignment="1" applyProtection="1">
      <alignment vertical="center"/>
      <protection locked="0"/>
    </xf>
    <xf numFmtId="200" fontId="48" fillId="27" borderId="35" xfId="50" applyNumberFormat="1" applyFont="1" applyFill="1" applyBorder="1" applyAlignment="1" applyProtection="1">
      <alignment vertical="center"/>
      <protection locked="0"/>
    </xf>
    <xf numFmtId="193" fontId="48" fillId="0" borderId="23" xfId="50" applyNumberFormat="1" applyFont="1" applyFill="1" applyBorder="1" applyAlignment="1" applyProtection="1">
      <alignment vertical="center"/>
      <protection locked="0"/>
    </xf>
    <xf numFmtId="193" fontId="48" fillId="0" borderId="35" xfId="50" applyNumberFormat="1" applyFont="1" applyFill="1" applyBorder="1" applyAlignment="1" applyProtection="1">
      <alignment vertical="center"/>
      <protection locked="0"/>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201" fontId="48" fillId="0" borderId="23" xfId="50" applyNumberFormat="1" applyFont="1" applyFill="1" applyBorder="1" applyAlignment="1" applyProtection="1">
      <alignment vertical="center"/>
      <protection locked="0"/>
    </xf>
    <xf numFmtId="201" fontId="48" fillId="0" borderId="35" xfId="50" applyNumberFormat="1" applyFont="1" applyFill="1" applyBorder="1" applyAlignment="1" applyProtection="1">
      <alignment vertical="center"/>
      <protection locked="0"/>
    </xf>
    <xf numFmtId="0" fontId="7" fillId="0" borderId="3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22" xfId="0" applyFont="1" applyFill="1" applyBorder="1" applyAlignment="1">
      <alignment vertical="center"/>
    </xf>
    <xf numFmtId="0" fontId="4" fillId="0" borderId="33" xfId="0" applyFont="1" applyFill="1" applyBorder="1" applyAlignment="1">
      <alignment vertical="center"/>
    </xf>
    <xf numFmtId="0" fontId="4" fillId="0" borderId="11" xfId="0" applyFont="1" applyFill="1" applyBorder="1" applyAlignment="1">
      <alignment vertical="center"/>
    </xf>
    <xf numFmtId="200" fontId="48" fillId="27" borderId="22" xfId="50" applyNumberFormat="1" applyFont="1" applyFill="1" applyBorder="1" applyAlignment="1" applyProtection="1">
      <alignment vertical="center"/>
      <protection locked="0"/>
    </xf>
    <xf numFmtId="200" fontId="48" fillId="27" borderId="33" xfId="50" applyNumberFormat="1" applyFont="1" applyFill="1" applyBorder="1" applyAlignment="1" applyProtection="1">
      <alignment vertical="center"/>
      <protection locked="0"/>
    </xf>
    <xf numFmtId="193" fontId="48" fillId="0" borderId="22" xfId="50" applyNumberFormat="1" applyFont="1" applyFill="1" applyBorder="1" applyAlignment="1" applyProtection="1">
      <alignment vertical="center"/>
      <protection locked="0"/>
    </xf>
    <xf numFmtId="193" fontId="48" fillId="0" borderId="33" xfId="50" applyNumberFormat="1" applyFont="1" applyFill="1" applyBorder="1" applyAlignment="1" applyProtection="1">
      <alignment vertical="center"/>
      <protection locked="0"/>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179" fontId="48" fillId="0" borderId="22" xfId="50" applyNumberFormat="1" applyFont="1" applyFill="1" applyBorder="1" applyAlignment="1" applyProtection="1">
      <alignment vertical="center"/>
      <protection locked="0"/>
    </xf>
    <xf numFmtId="179" fontId="48" fillId="0" borderId="33" xfId="50" applyNumberFormat="1" applyFont="1" applyFill="1" applyBorder="1" applyAlignment="1" applyProtection="1">
      <alignment vertical="center"/>
      <protection locked="0"/>
    </xf>
    <xf numFmtId="0" fontId="7" fillId="0" borderId="33" xfId="0" applyFont="1" applyFill="1" applyBorder="1" applyAlignment="1">
      <alignment horizontal="center" vertical="center"/>
    </xf>
    <xf numFmtId="0" fontId="7" fillId="0" borderId="11" xfId="0" applyFont="1" applyFill="1" applyBorder="1" applyAlignment="1">
      <alignment horizontal="center" vertical="center"/>
    </xf>
    <xf numFmtId="200" fontId="48" fillId="27" borderId="37" xfId="50" applyNumberFormat="1" applyFont="1" applyFill="1" applyBorder="1" applyAlignment="1" applyProtection="1">
      <alignment vertical="center"/>
      <protection locked="0"/>
    </xf>
    <xf numFmtId="200" fontId="48" fillId="27" borderId="30" xfId="50" applyNumberFormat="1" applyFont="1" applyFill="1" applyBorder="1" applyAlignment="1" applyProtection="1">
      <alignment vertical="center"/>
      <protection locked="0"/>
    </xf>
    <xf numFmtId="193" fontId="48" fillId="0" borderId="37" xfId="50" applyNumberFormat="1" applyFont="1" applyFill="1" applyBorder="1" applyAlignment="1" applyProtection="1">
      <alignment vertical="center"/>
      <protection locked="0"/>
    </xf>
    <xf numFmtId="193" fontId="48" fillId="0" borderId="30" xfId="50" applyNumberFormat="1" applyFont="1" applyFill="1" applyBorder="1" applyAlignment="1" applyProtection="1">
      <alignment vertical="center"/>
      <protection locked="0"/>
    </xf>
    <xf numFmtId="0" fontId="4" fillId="0" borderId="37" xfId="0" applyFont="1" applyFill="1" applyBorder="1" applyAlignment="1">
      <alignment horizontal="center" vertical="center" wrapText="1"/>
    </xf>
    <xf numFmtId="0" fontId="4" fillId="0" borderId="15" xfId="0" applyFont="1" applyFill="1" applyBorder="1" applyAlignment="1">
      <alignment horizontal="center" vertical="center" wrapText="1"/>
    </xf>
    <xf numFmtId="179" fontId="48" fillId="0" borderId="37" xfId="50" applyNumberFormat="1" applyFont="1" applyFill="1" applyBorder="1" applyAlignment="1" applyProtection="1">
      <alignment vertical="center"/>
      <protection locked="0"/>
    </xf>
    <xf numFmtId="179" fontId="48" fillId="0" borderId="30" xfId="50" applyNumberFormat="1" applyFont="1" applyFill="1" applyBorder="1" applyAlignment="1" applyProtection="1">
      <alignment vertical="center"/>
      <protection locked="0"/>
    </xf>
    <xf numFmtId="0" fontId="7" fillId="0" borderId="30"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41" xfId="0" applyFont="1" applyFill="1" applyBorder="1" applyAlignment="1">
      <alignment vertical="center"/>
    </xf>
    <xf numFmtId="0" fontId="4" fillId="0" borderId="50" xfId="0" applyFont="1" applyFill="1" applyBorder="1" applyAlignment="1">
      <alignment vertical="center"/>
    </xf>
    <xf numFmtId="0" fontId="4" fillId="0" borderId="31" xfId="0" applyFont="1" applyFill="1" applyBorder="1" applyAlignment="1">
      <alignment vertical="center"/>
    </xf>
    <xf numFmtId="200" fontId="48" fillId="27" borderId="41" xfId="50" applyNumberFormat="1" applyFont="1" applyFill="1" applyBorder="1" applyAlignment="1" applyProtection="1">
      <alignment vertical="center"/>
      <protection locked="0"/>
    </xf>
    <xf numFmtId="200" fontId="48" fillId="27" borderId="50" xfId="50" applyNumberFormat="1" applyFont="1" applyFill="1" applyBorder="1" applyAlignment="1" applyProtection="1">
      <alignment vertical="center"/>
      <protection locked="0"/>
    </xf>
    <xf numFmtId="193" fontId="48" fillId="0" borderId="41" xfId="50" applyNumberFormat="1" applyFont="1" applyFill="1" applyBorder="1" applyAlignment="1" applyProtection="1">
      <alignment vertical="center"/>
      <protection locked="0"/>
    </xf>
    <xf numFmtId="193" fontId="48" fillId="0" borderId="50" xfId="50" applyNumberFormat="1" applyFont="1" applyFill="1" applyBorder="1" applyAlignment="1" applyProtection="1">
      <alignment vertical="center"/>
      <protection locked="0"/>
    </xf>
    <xf numFmtId="0" fontId="4" fillId="0" borderId="41" xfId="0" applyFont="1" applyFill="1" applyBorder="1" applyAlignment="1">
      <alignment horizontal="center" vertical="center" wrapText="1"/>
    </xf>
    <xf numFmtId="0" fontId="4" fillId="0" borderId="31" xfId="0" applyFont="1" applyFill="1" applyBorder="1" applyAlignment="1">
      <alignment horizontal="center" vertical="center" wrapText="1"/>
    </xf>
    <xf numFmtId="179" fontId="48" fillId="0" borderId="41" xfId="50" applyNumberFormat="1" applyFont="1" applyFill="1" applyBorder="1" applyAlignment="1" applyProtection="1">
      <alignment vertical="center"/>
      <protection locked="0"/>
    </xf>
    <xf numFmtId="179" fontId="48" fillId="0" borderId="50" xfId="50" applyNumberFormat="1" applyFont="1" applyFill="1" applyBorder="1" applyAlignment="1" applyProtection="1">
      <alignment vertical="center"/>
      <protection locked="0"/>
    </xf>
    <xf numFmtId="0" fontId="7" fillId="0" borderId="50"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37" xfId="0" applyFont="1" applyFill="1" applyBorder="1" applyAlignment="1">
      <alignment vertical="center"/>
    </xf>
    <xf numFmtId="0" fontId="4" fillId="0" borderId="30" xfId="0" applyFont="1" applyFill="1" applyBorder="1" applyAlignment="1">
      <alignment vertical="center"/>
    </xf>
    <xf numFmtId="0" fontId="4" fillId="0" borderId="15" xfId="0" applyFont="1" applyFill="1" applyBorder="1" applyAlignment="1">
      <alignment vertical="center"/>
    </xf>
    <xf numFmtId="0" fontId="5" fillId="0" borderId="2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200" fontId="48" fillId="0" borderId="26" xfId="50" applyNumberFormat="1" applyFont="1" applyFill="1" applyBorder="1" applyAlignment="1" applyProtection="1">
      <alignment vertical="center"/>
      <protection/>
    </xf>
    <xf numFmtId="200" fontId="48" fillId="0" borderId="13" xfId="50" applyNumberFormat="1" applyFont="1" applyFill="1" applyBorder="1" applyAlignment="1" applyProtection="1">
      <alignment vertical="center"/>
      <protection/>
    </xf>
    <xf numFmtId="193" fontId="48" fillId="0" borderId="26" xfId="50" applyNumberFormat="1" applyFont="1" applyFill="1" applyBorder="1" applyAlignment="1" applyProtection="1">
      <alignment vertical="center"/>
      <protection/>
    </xf>
    <xf numFmtId="193" fontId="48" fillId="0" borderId="13" xfId="50" applyNumberFormat="1" applyFont="1" applyFill="1" applyBorder="1" applyAlignment="1" applyProtection="1">
      <alignment vertical="center"/>
      <protection/>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179" fontId="48" fillId="0" borderId="26" xfId="50" applyNumberFormat="1" applyFont="1" applyFill="1" applyBorder="1" applyAlignment="1" applyProtection="1">
      <alignment vertical="center"/>
      <protection/>
    </xf>
    <xf numFmtId="179" fontId="48" fillId="0" borderId="13" xfId="50" applyNumberFormat="1" applyFont="1" applyFill="1" applyBorder="1" applyAlignment="1" applyProtection="1">
      <alignment vertical="center"/>
      <protection/>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5" fillId="0" borderId="87" xfId="0" applyFont="1" applyFill="1" applyBorder="1" applyAlignment="1">
      <alignment horizontal="center" vertical="center" textRotation="255"/>
    </xf>
    <xf numFmtId="0" fontId="5" fillId="0" borderId="97" xfId="0" applyFont="1" applyFill="1" applyBorder="1" applyAlignment="1">
      <alignment horizontal="center" vertical="center" textRotation="255"/>
    </xf>
    <xf numFmtId="0" fontId="0" fillId="0" borderId="97" xfId="0" applyBorder="1" applyAlignment="1">
      <alignment/>
    </xf>
    <xf numFmtId="0" fontId="0" fillId="0" borderId="99" xfId="0" applyBorder="1" applyAlignment="1">
      <alignment/>
    </xf>
    <xf numFmtId="193" fontId="48" fillId="0" borderId="21" xfId="50" applyNumberFormat="1" applyFont="1" applyFill="1" applyBorder="1" applyAlignment="1" applyProtection="1">
      <alignment vertical="center"/>
      <protection/>
    </xf>
    <xf numFmtId="193" fontId="48" fillId="0" borderId="32" xfId="50" applyNumberFormat="1" applyFont="1" applyFill="1" applyBorder="1" applyAlignment="1" applyProtection="1">
      <alignment vertical="center"/>
      <protection/>
    </xf>
    <xf numFmtId="0" fontId="5" fillId="0" borderId="22" xfId="0" applyFont="1" applyFill="1" applyBorder="1" applyAlignment="1">
      <alignment vertical="center"/>
    </xf>
    <xf numFmtId="0" fontId="5" fillId="0" borderId="33" xfId="0" applyFont="1" applyFill="1" applyBorder="1" applyAlignment="1">
      <alignment vertical="center"/>
    </xf>
    <xf numFmtId="0" fontId="5" fillId="0" borderId="11" xfId="0" applyFont="1" applyFill="1" applyBorder="1" applyAlignment="1">
      <alignment vertical="center"/>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193" fontId="48" fillId="0" borderId="22" xfId="50" applyNumberFormat="1" applyFont="1" applyFill="1" applyBorder="1" applyAlignment="1" applyProtection="1">
      <alignment vertical="center"/>
      <protection/>
    </xf>
    <xf numFmtId="193" fontId="48" fillId="0" borderId="33" xfId="50" applyNumberFormat="1" applyFont="1" applyFill="1" applyBorder="1" applyAlignment="1" applyProtection="1">
      <alignment vertical="center"/>
      <protection/>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6"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179" fontId="48" fillId="0" borderId="28" xfId="50" applyNumberFormat="1" applyFont="1" applyFill="1" applyBorder="1" applyAlignment="1" applyProtection="1">
      <alignment vertical="center"/>
      <protection locked="0"/>
    </xf>
    <xf numFmtId="179" fontId="48" fillId="0" borderId="29" xfId="50" applyNumberFormat="1" applyFont="1" applyFill="1" applyBorder="1" applyAlignment="1" applyProtection="1">
      <alignment vertical="center"/>
      <protection locked="0"/>
    </xf>
    <xf numFmtId="0" fontId="4" fillId="0" borderId="26" xfId="0" applyFont="1" applyFill="1" applyBorder="1" applyAlignment="1">
      <alignment vertical="center"/>
    </xf>
    <xf numFmtId="0" fontId="4" fillId="0" borderId="13" xfId="0" applyFont="1" applyFill="1" applyBorder="1" applyAlignment="1">
      <alignment vertical="center"/>
    </xf>
    <xf numFmtId="0" fontId="4" fillId="0" borderId="18" xfId="0" applyFont="1" applyFill="1" applyBorder="1" applyAlignment="1">
      <alignment vertical="center"/>
    </xf>
    <xf numFmtId="179" fontId="48" fillId="0" borderId="26" xfId="50" applyNumberFormat="1" applyFont="1" applyFill="1" applyBorder="1" applyAlignment="1" applyProtection="1">
      <alignment horizontal="center" vertical="center"/>
      <protection/>
    </xf>
    <xf numFmtId="179" fontId="48" fillId="0" borderId="13" xfId="50" applyNumberFormat="1" applyFont="1" applyFill="1" applyBorder="1" applyAlignment="1" applyProtection="1">
      <alignment horizontal="center" vertical="center"/>
      <protection/>
    </xf>
    <xf numFmtId="179" fontId="48" fillId="0" borderId="18" xfId="50" applyNumberFormat="1"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5" fillId="0" borderId="37" xfId="0" applyFont="1" applyFill="1" applyBorder="1" applyAlignment="1">
      <alignment vertical="center"/>
    </xf>
    <xf numFmtId="0" fontId="5" fillId="0" borderId="30" xfId="0" applyFont="1" applyFill="1" applyBorder="1" applyAlignment="1">
      <alignment vertical="center"/>
    </xf>
    <xf numFmtId="0" fontId="5" fillId="0" borderId="15" xfId="0" applyFont="1" applyFill="1" applyBorder="1" applyAlignment="1">
      <alignment vertical="center"/>
    </xf>
    <xf numFmtId="0" fontId="0" fillId="0" borderId="95" xfId="0" applyFont="1" applyFill="1" applyBorder="1" applyAlignment="1" applyProtection="1">
      <alignment horizontal="center" vertical="center"/>
      <protection/>
    </xf>
    <xf numFmtId="0" fontId="0" fillId="0" borderId="100" xfId="0" applyFont="1" applyFill="1" applyBorder="1" applyAlignment="1">
      <alignment horizontal="center" vertical="center" textRotation="255"/>
    </xf>
    <xf numFmtId="0" fontId="0" fillId="0" borderId="101"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86"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5" fillId="0" borderId="23" xfId="0" applyFont="1" applyFill="1" applyBorder="1" applyAlignment="1">
      <alignment vertical="center"/>
    </xf>
    <xf numFmtId="0" fontId="5" fillId="0" borderId="35" xfId="0" applyFont="1" applyFill="1" applyBorder="1" applyAlignment="1">
      <alignment vertical="center"/>
    </xf>
    <xf numFmtId="0" fontId="5" fillId="0" borderId="17" xfId="0" applyFont="1" applyFill="1" applyBorder="1" applyAlignment="1">
      <alignment vertical="center"/>
    </xf>
    <xf numFmtId="200" fontId="48" fillId="27" borderId="28" xfId="50" applyNumberFormat="1" applyFont="1" applyFill="1" applyBorder="1" applyAlignment="1" applyProtection="1">
      <alignment vertical="center"/>
      <protection locked="0"/>
    </xf>
    <xf numFmtId="200" fontId="48" fillId="27" borderId="29" xfId="50" applyNumberFormat="1" applyFont="1" applyFill="1" applyBorder="1" applyAlignment="1" applyProtection="1">
      <alignment vertical="center"/>
      <protection locked="0"/>
    </xf>
    <xf numFmtId="193" fontId="48" fillId="0" borderId="23" xfId="50" applyNumberFormat="1" applyFont="1" applyFill="1" applyBorder="1" applyAlignment="1" applyProtection="1">
      <alignment vertical="center"/>
      <protection/>
    </xf>
    <xf numFmtId="193" fontId="48" fillId="0" borderId="35" xfId="50" applyNumberFormat="1" applyFont="1" applyFill="1" applyBorder="1" applyAlignment="1" applyProtection="1">
      <alignment vertical="center"/>
      <protection/>
    </xf>
    <xf numFmtId="193" fontId="48" fillId="0" borderId="37" xfId="50" applyNumberFormat="1" applyFont="1" applyFill="1" applyBorder="1" applyAlignment="1" applyProtection="1">
      <alignment vertical="center"/>
      <protection/>
    </xf>
    <xf numFmtId="193" fontId="48" fillId="0" borderId="30" xfId="50" applyNumberFormat="1" applyFont="1" applyFill="1" applyBorder="1" applyAlignment="1" applyProtection="1">
      <alignment vertical="center"/>
      <protection/>
    </xf>
    <xf numFmtId="179" fontId="48" fillId="0" borderId="24" xfId="50" applyNumberFormat="1" applyFont="1" applyFill="1" applyBorder="1" applyAlignment="1" applyProtection="1">
      <alignment vertical="center"/>
      <protection/>
    </xf>
    <xf numFmtId="179" fontId="48" fillId="0" borderId="95" xfId="50" applyNumberFormat="1" applyFont="1" applyFill="1" applyBorder="1" applyAlignment="1" applyProtection="1">
      <alignment vertical="center"/>
      <protection/>
    </xf>
    <xf numFmtId="0" fontId="7" fillId="0" borderId="102" xfId="0" applyFont="1" applyFill="1" applyBorder="1" applyAlignment="1">
      <alignment horizontal="center" vertical="center"/>
    </xf>
    <xf numFmtId="0" fontId="7" fillId="0" borderId="3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2" xfId="0" applyFont="1" applyFill="1" applyBorder="1" applyAlignment="1" applyProtection="1">
      <alignment horizontal="center" vertical="center"/>
      <protection/>
    </xf>
    <xf numFmtId="0" fontId="0" fillId="0" borderId="102"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9" fontId="48" fillId="0" borderId="82" xfId="50" applyNumberFormat="1" applyFont="1" applyFill="1" applyBorder="1" applyAlignment="1" applyProtection="1">
      <alignment vertical="center"/>
      <protection/>
    </xf>
    <xf numFmtId="179" fontId="48" fillId="0" borderId="102" xfId="50" applyNumberFormat="1" applyFont="1" applyFill="1" applyBorder="1" applyAlignment="1" applyProtection="1">
      <alignment vertical="center"/>
      <protection/>
    </xf>
    <xf numFmtId="0" fontId="7" fillId="0" borderId="95" xfId="0" applyFont="1" applyFill="1" applyBorder="1" applyAlignment="1">
      <alignment horizontal="center" vertical="center"/>
    </xf>
    <xf numFmtId="0" fontId="7" fillId="0" borderId="25" xfId="0" applyFont="1" applyFill="1" applyBorder="1" applyAlignment="1">
      <alignment horizontal="center" vertical="center"/>
    </xf>
    <xf numFmtId="179" fontId="48" fillId="0" borderId="23" xfId="50" applyNumberFormat="1" applyFont="1" applyFill="1" applyBorder="1" applyAlignment="1" applyProtection="1">
      <alignment vertical="center"/>
      <protection locked="0"/>
    </xf>
    <xf numFmtId="179" fontId="48" fillId="0" borderId="35" xfId="50" applyNumberFormat="1" applyFont="1" applyFill="1" applyBorder="1" applyAlignment="1" applyProtection="1">
      <alignment vertical="center"/>
      <protection locked="0"/>
    </xf>
    <xf numFmtId="193" fontId="48" fillId="0" borderId="28" xfId="50" applyNumberFormat="1" applyFont="1" applyFill="1" applyBorder="1" applyAlignment="1" applyProtection="1">
      <alignment vertical="center"/>
      <protection/>
    </xf>
    <xf numFmtId="193" fontId="48" fillId="0" borderId="29" xfId="50" applyNumberFormat="1" applyFont="1" applyFill="1" applyBorder="1" applyAlignment="1" applyProtection="1">
      <alignment vertical="center"/>
      <protection/>
    </xf>
    <xf numFmtId="204" fontId="48" fillId="0" borderId="22" xfId="50" applyNumberFormat="1" applyFont="1" applyFill="1" applyBorder="1" applyAlignment="1" applyProtection="1">
      <alignment vertical="center"/>
      <protection locked="0"/>
    </xf>
    <xf numFmtId="204" fontId="48" fillId="0" borderId="33" xfId="50" applyNumberFormat="1" applyFont="1" applyFill="1" applyBorder="1" applyAlignment="1" applyProtection="1">
      <alignment vertical="center"/>
      <protection locked="0"/>
    </xf>
    <xf numFmtId="0" fontId="170" fillId="0" borderId="103" xfId="0" applyFont="1" applyFill="1" applyBorder="1" applyAlignment="1">
      <alignment horizontal="center" vertical="center" wrapText="1"/>
    </xf>
    <xf numFmtId="0" fontId="170" fillId="0" borderId="78" xfId="0" applyFont="1" applyFill="1" applyBorder="1" applyAlignment="1">
      <alignment horizontal="center" vertical="center" wrapText="1"/>
    </xf>
    <xf numFmtId="0" fontId="170" fillId="0" borderId="79" xfId="0" applyFont="1" applyFill="1" applyBorder="1" applyAlignment="1">
      <alignment horizontal="center" vertical="center" wrapText="1"/>
    </xf>
    <xf numFmtId="0" fontId="170" fillId="0" borderId="41" xfId="0" applyFont="1" applyFill="1" applyBorder="1" applyAlignment="1">
      <alignment horizontal="center" vertical="center" wrapText="1"/>
    </xf>
    <xf numFmtId="0" fontId="170" fillId="0" borderId="50" xfId="0" applyFont="1" applyFill="1" applyBorder="1" applyAlignment="1">
      <alignment horizontal="center" vertical="center" wrapText="1"/>
    </xf>
    <xf numFmtId="0" fontId="170" fillId="0" borderId="31" xfId="0" applyFont="1" applyFill="1" applyBorder="1" applyAlignment="1">
      <alignment horizontal="center" vertical="center" wrapText="1"/>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5" fillId="0" borderId="22" xfId="0" applyFont="1" applyBorder="1" applyAlignment="1">
      <alignment vertical="center"/>
    </xf>
    <xf numFmtId="0" fontId="5" fillId="0" borderId="33" xfId="0" applyFont="1" applyBorder="1" applyAlignment="1">
      <alignment vertical="center"/>
    </xf>
    <xf numFmtId="0" fontId="5" fillId="0" borderId="11" xfId="0" applyFont="1" applyBorder="1" applyAlignment="1">
      <alignment vertical="center"/>
    </xf>
    <xf numFmtId="202" fontId="0" fillId="0" borderId="103" xfId="0" applyNumberFormat="1" applyFont="1" applyBorder="1" applyAlignment="1">
      <alignment horizontal="center" vertical="center" wrapText="1"/>
    </xf>
    <xf numFmtId="202" fontId="0" fillId="0" borderId="79" xfId="0" applyNumberFormat="1" applyFont="1" applyBorder="1" applyAlignment="1">
      <alignment horizontal="center" vertical="center" wrapText="1"/>
    </xf>
    <xf numFmtId="202" fontId="0" fillId="0" borderId="41" xfId="0" applyNumberFormat="1" applyFont="1" applyBorder="1" applyAlignment="1">
      <alignment horizontal="center" vertical="center" wrapText="1"/>
    </xf>
    <xf numFmtId="202" fontId="0" fillId="0" borderId="31" xfId="0" applyNumberFormat="1" applyFont="1" applyBorder="1" applyAlignment="1">
      <alignment horizontal="center" vertical="center" wrapText="1"/>
    </xf>
    <xf numFmtId="0" fontId="0" fillId="0" borderId="82" xfId="0" applyBorder="1" applyAlignment="1">
      <alignment horizontal="center" vertical="center" wrapText="1"/>
    </xf>
    <xf numFmtId="0" fontId="0" fillId="0" borderId="102" xfId="0" applyBorder="1" applyAlignment="1">
      <alignment horizontal="center" vertical="center" wrapText="1"/>
    </xf>
    <xf numFmtId="0" fontId="0" fillId="0" borderId="102" xfId="0" applyFont="1" applyBorder="1" applyAlignment="1">
      <alignment horizontal="center" vertical="center"/>
    </xf>
    <xf numFmtId="0" fontId="0" fillId="0" borderId="104" xfId="0" applyFont="1" applyBorder="1" applyAlignment="1">
      <alignment horizontal="center" vertical="center"/>
    </xf>
    <xf numFmtId="192" fontId="39" fillId="0" borderId="105" xfId="0" applyNumberFormat="1" applyFont="1" applyBorder="1" applyAlignment="1">
      <alignment vertical="center"/>
    </xf>
    <xf numFmtId="192" fontId="39" fillId="0" borderId="102" xfId="0" applyNumberFormat="1" applyFont="1" applyBorder="1" applyAlignment="1">
      <alignment vertical="center"/>
    </xf>
    <xf numFmtId="0" fontId="57" fillId="27" borderId="22" xfId="0" applyFont="1" applyFill="1" applyBorder="1" applyAlignment="1">
      <alignment horizontal="right" vertical="center" wrapText="1"/>
    </xf>
    <xf numFmtId="0" fontId="57" fillId="27" borderId="33" xfId="0" applyFont="1" applyFill="1" applyBorder="1" applyAlignment="1">
      <alignment horizontal="right" vertical="center" wrapText="1"/>
    </xf>
    <xf numFmtId="192" fontId="39" fillId="27" borderId="42" xfId="0" applyNumberFormat="1" applyFont="1" applyFill="1" applyBorder="1" applyAlignment="1" applyProtection="1">
      <alignment vertical="center"/>
      <protection locked="0"/>
    </xf>
    <xf numFmtId="192" fontId="39" fillId="27" borderId="33" xfId="0" applyNumberFormat="1" applyFont="1" applyFill="1" applyBorder="1" applyAlignment="1" applyProtection="1">
      <alignment vertical="center"/>
      <protection locked="0"/>
    </xf>
    <xf numFmtId="0" fontId="57" fillId="27" borderId="38" xfId="0" applyFont="1" applyFill="1" applyBorder="1" applyAlignment="1">
      <alignment horizontal="right" vertical="center" wrapText="1"/>
    </xf>
    <xf numFmtId="0" fontId="57" fillId="27" borderId="77" xfId="0" applyFont="1" applyFill="1" applyBorder="1" applyAlignment="1">
      <alignment horizontal="right" vertical="center" wrapText="1"/>
    </xf>
    <xf numFmtId="192" fontId="39" fillId="27" borderId="106" xfId="0" applyNumberFormat="1" applyFont="1" applyFill="1" applyBorder="1" applyAlignment="1" applyProtection="1">
      <alignment vertical="center"/>
      <protection locked="0"/>
    </xf>
    <xf numFmtId="192" fontId="39" fillId="27" borderId="57" xfId="0" applyNumberFormat="1" applyFont="1" applyFill="1" applyBorder="1" applyAlignment="1" applyProtection="1">
      <alignment vertical="center"/>
      <protection locked="0"/>
    </xf>
    <xf numFmtId="0" fontId="57" fillId="27" borderId="23" xfId="0" applyFont="1" applyFill="1" applyBorder="1" applyAlignment="1">
      <alignment horizontal="right" vertical="center" wrapText="1"/>
    </xf>
    <xf numFmtId="0" fontId="57" fillId="27" borderId="35" xfId="0" applyFont="1" applyFill="1" applyBorder="1" applyAlignment="1">
      <alignment horizontal="right" vertical="center" wrapText="1"/>
    </xf>
    <xf numFmtId="192" fontId="39" fillId="27" borderId="107" xfId="50" applyNumberFormat="1" applyFont="1" applyFill="1" applyBorder="1" applyAlignment="1" applyProtection="1">
      <alignment vertical="center"/>
      <protection locked="0"/>
    </xf>
    <xf numFmtId="192" fontId="39" fillId="27" borderId="35" xfId="50" applyNumberFormat="1" applyFont="1" applyFill="1" applyBorder="1" applyAlignment="1" applyProtection="1">
      <alignment vertical="center"/>
      <protection locked="0"/>
    </xf>
    <xf numFmtId="0" fontId="5" fillId="0" borderId="103" xfId="0" applyFont="1" applyBorder="1" applyAlignment="1" quotePrefix="1">
      <alignment horizontal="center" vertical="center" wrapText="1"/>
    </xf>
    <xf numFmtId="0" fontId="5" fillId="0" borderId="78" xfId="0" applyFont="1" applyBorder="1" applyAlignment="1" quotePrefix="1">
      <alignment horizontal="center" vertical="center" wrapText="1"/>
    </xf>
    <xf numFmtId="0" fontId="5" fillId="0" borderId="78" xfId="0" applyFont="1" applyBorder="1" applyAlignment="1" quotePrefix="1">
      <alignment horizontal="center" vertical="center"/>
    </xf>
    <xf numFmtId="0" fontId="5" fillId="0" borderId="108" xfId="0" applyFont="1" applyBorder="1" applyAlignment="1" quotePrefix="1">
      <alignment horizontal="center" vertical="center"/>
    </xf>
    <xf numFmtId="0" fontId="5" fillId="0" borderId="27" xfId="0" applyFont="1" applyBorder="1" applyAlignment="1" quotePrefix="1">
      <alignment horizontal="center" vertical="center"/>
    </xf>
    <xf numFmtId="0" fontId="5" fillId="0" borderId="0" xfId="0" applyFont="1" applyAlignment="1" quotePrefix="1">
      <alignment horizontal="center" vertical="center"/>
    </xf>
    <xf numFmtId="0" fontId="5" fillId="0" borderId="109" xfId="0" applyFont="1" applyBorder="1" applyAlignment="1" quotePrefix="1">
      <alignment horizontal="center" vertical="center"/>
    </xf>
    <xf numFmtId="0" fontId="5" fillId="0" borderId="86" xfId="0" applyFont="1" applyBorder="1" applyAlignment="1" quotePrefix="1">
      <alignment horizontal="center" vertical="center"/>
    </xf>
    <xf numFmtId="0" fontId="5" fillId="0" borderId="34" xfId="0" applyFont="1" applyBorder="1" applyAlignment="1" quotePrefix="1">
      <alignment horizontal="center" vertical="center"/>
    </xf>
    <xf numFmtId="0" fontId="5" fillId="0" borderId="110" xfId="0" applyFont="1" applyBorder="1" applyAlignment="1" quotePrefix="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0" fontId="0" fillId="27" borderId="50" xfId="0" applyFont="1" applyFill="1" applyBorder="1" applyAlignment="1">
      <alignment horizontal="center" vertical="center"/>
    </xf>
    <xf numFmtId="0" fontId="6" fillId="0" borderId="1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24" xfId="0" applyFont="1" applyBorder="1" applyAlignment="1">
      <alignment horizontal="center" vertical="center" wrapText="1"/>
    </xf>
    <xf numFmtId="0" fontId="0" fillId="27" borderId="50" xfId="0" applyFont="1" applyFill="1" applyBorder="1" applyAlignment="1">
      <alignment horizontal="center" vertical="center"/>
    </xf>
    <xf numFmtId="0" fontId="88" fillId="0" borderId="113" xfId="0" applyFont="1" applyBorder="1" applyAlignment="1">
      <alignment horizontal="center" vertical="center"/>
    </xf>
    <xf numFmtId="0" fontId="88" fillId="0" borderId="44" xfId="0" applyFont="1" applyBorder="1" applyAlignment="1">
      <alignment horizontal="center" vertical="center"/>
    </xf>
    <xf numFmtId="0" fontId="88" fillId="0" borderId="47" xfId="0" applyFont="1" applyBorder="1" applyAlignment="1">
      <alignment horizontal="center" vertical="center"/>
    </xf>
    <xf numFmtId="0" fontId="88" fillId="0" borderId="48" xfId="0" applyFont="1" applyBorder="1" applyAlignment="1">
      <alignment horizontal="center" vertical="center"/>
    </xf>
    <xf numFmtId="0" fontId="5" fillId="33" borderId="40" xfId="0" applyFont="1" applyFill="1" applyBorder="1" applyAlignment="1">
      <alignment horizontal="center" vertical="center" wrapText="1"/>
    </xf>
    <xf numFmtId="0" fontId="5" fillId="33" borderId="40" xfId="0" applyFont="1" applyFill="1" applyBorder="1" applyAlignment="1">
      <alignment horizontal="center" vertical="center"/>
    </xf>
    <xf numFmtId="0" fontId="4" fillId="33" borderId="40" xfId="0" applyFont="1" applyFill="1" applyBorder="1" applyAlignment="1">
      <alignment horizontal="center" vertical="center" wrapText="1"/>
    </xf>
    <xf numFmtId="205" fontId="39" fillId="0" borderId="40" xfId="0" applyNumberFormat="1" applyFont="1" applyBorder="1" applyAlignment="1">
      <alignment horizontal="right" vertical="center"/>
    </xf>
    <xf numFmtId="205" fontId="39" fillId="0" borderId="26" xfId="0" applyNumberFormat="1" applyFont="1" applyBorder="1" applyAlignment="1">
      <alignment horizontal="right" vertical="center"/>
    </xf>
    <xf numFmtId="186" fontId="39" fillId="27" borderId="40" xfId="50" applyNumberFormat="1" applyFont="1" applyFill="1" applyBorder="1" applyAlignment="1" applyProtection="1">
      <alignment vertical="center"/>
      <protection locked="0"/>
    </xf>
    <xf numFmtId="186" fontId="39" fillId="27" borderId="26" xfId="50" applyNumberFormat="1" applyFont="1" applyFill="1" applyBorder="1" applyAlignment="1" applyProtection="1">
      <alignment vertical="center"/>
      <protection locked="0"/>
    </xf>
    <xf numFmtId="0" fontId="4" fillId="0" borderId="18" xfId="0" applyFont="1" applyBorder="1" applyAlignment="1">
      <alignment horizontal="center" vertical="center"/>
    </xf>
    <xf numFmtId="0" fontId="4" fillId="0" borderId="40" xfId="0" applyFont="1" applyBorder="1" applyAlignment="1">
      <alignment horizontal="center" vertical="center"/>
    </xf>
    <xf numFmtId="203" fontId="39" fillId="0" borderId="40" xfId="0" applyNumberFormat="1" applyFont="1" applyBorder="1" applyAlignment="1">
      <alignment horizontal="right" vertical="center"/>
    </xf>
    <xf numFmtId="203" fontId="39" fillId="0" borderId="26" xfId="0" applyNumberFormat="1" applyFont="1" applyBorder="1" applyAlignment="1">
      <alignment horizontal="right" vertical="center"/>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181" fontId="57" fillId="27" borderId="0" xfId="0" applyNumberFormat="1" applyFont="1" applyFill="1" applyAlignment="1">
      <alignment horizontal="center" vertical="center"/>
    </xf>
    <xf numFmtId="0" fontId="57" fillId="27" borderId="0" xfId="0" applyFont="1" applyFill="1" applyAlignment="1">
      <alignment horizontal="center" vertical="center"/>
    </xf>
    <xf numFmtId="0" fontId="5" fillId="0" borderId="99" xfId="0" applyFont="1" applyFill="1" applyBorder="1" applyAlignment="1">
      <alignment horizontal="center" vertical="center" textRotation="255"/>
    </xf>
    <xf numFmtId="0" fontId="5" fillId="0" borderId="96" xfId="0" applyFont="1" applyFill="1" applyBorder="1" applyAlignment="1">
      <alignment horizontal="center" vertical="center" textRotation="255"/>
    </xf>
    <xf numFmtId="0" fontId="5" fillId="0" borderId="35" xfId="0" applyFont="1" applyFill="1" applyBorder="1" applyAlignment="1">
      <alignment vertical="center" wrapText="1"/>
    </xf>
    <xf numFmtId="0" fontId="5" fillId="0" borderId="17" xfId="0" applyFont="1" applyFill="1" applyBorder="1" applyAlignment="1">
      <alignment vertical="center" wrapText="1"/>
    </xf>
    <xf numFmtId="182" fontId="39" fillId="0" borderId="23" xfId="50" applyNumberFormat="1" applyFont="1" applyFill="1" applyBorder="1" applyAlignment="1" applyProtection="1">
      <alignment vertical="center"/>
      <protection locked="0"/>
    </xf>
    <xf numFmtId="182" fontId="39" fillId="0" borderId="35" xfId="50" applyNumberFormat="1" applyFont="1" applyFill="1" applyBorder="1" applyAlignment="1" applyProtection="1">
      <alignment vertical="center"/>
      <protection locked="0"/>
    </xf>
    <xf numFmtId="186" fontId="39" fillId="27" borderId="23" xfId="50" applyNumberFormat="1" applyFont="1" applyFill="1" applyBorder="1" applyAlignment="1" applyProtection="1">
      <alignment vertical="center"/>
      <protection locked="0"/>
    </xf>
    <xf numFmtId="186" fontId="39" fillId="27" borderId="35" xfId="50" applyNumberFormat="1" applyFont="1" applyFill="1" applyBorder="1" applyAlignment="1" applyProtection="1">
      <alignment vertical="center"/>
      <protection locked="0"/>
    </xf>
    <xf numFmtId="0" fontId="5" fillId="0" borderId="33" xfId="0" applyFont="1" applyFill="1" applyBorder="1" applyAlignment="1">
      <alignment vertical="center" wrapText="1"/>
    </xf>
    <xf numFmtId="0" fontId="5" fillId="0" borderId="11" xfId="0" applyFont="1" applyFill="1" applyBorder="1" applyAlignment="1">
      <alignment vertical="center" wrapText="1"/>
    </xf>
    <xf numFmtId="182" fontId="39" fillId="0" borderId="22" xfId="50" applyNumberFormat="1" applyFont="1" applyFill="1" applyBorder="1" applyAlignment="1" applyProtection="1">
      <alignment vertical="center"/>
      <protection locked="0"/>
    </xf>
    <xf numFmtId="182" fontId="39" fillId="0" borderId="33" xfId="50" applyNumberFormat="1" applyFont="1" applyFill="1" applyBorder="1" applyAlignment="1" applyProtection="1">
      <alignment vertical="center"/>
      <protection locked="0"/>
    </xf>
    <xf numFmtId="186" fontId="39" fillId="27" borderId="22" xfId="50" applyNumberFormat="1" applyFont="1" applyFill="1" applyBorder="1" applyAlignment="1" applyProtection="1">
      <alignment vertical="center"/>
      <protection locked="0"/>
    </xf>
    <xf numFmtId="186" fontId="39" fillId="27" borderId="33" xfId="50" applyNumberFormat="1" applyFont="1" applyFill="1" applyBorder="1" applyAlignment="1" applyProtection="1">
      <alignment vertical="center"/>
      <protection locked="0"/>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1" xfId="0" applyFont="1" applyFill="1" applyBorder="1" applyAlignment="1">
      <alignment horizontal="center" vertical="center"/>
    </xf>
    <xf numFmtId="182" fontId="39" fillId="0" borderId="37" xfId="50" applyNumberFormat="1" applyFont="1" applyFill="1" applyBorder="1" applyAlignment="1" applyProtection="1">
      <alignment vertical="center"/>
      <protection locked="0"/>
    </xf>
    <xf numFmtId="182" fontId="39" fillId="0" borderId="30" xfId="50" applyNumberFormat="1" applyFont="1" applyFill="1" applyBorder="1" applyAlignment="1" applyProtection="1">
      <alignment vertical="center"/>
      <protection locked="0"/>
    </xf>
    <xf numFmtId="0" fontId="5" fillId="0" borderId="4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1" xfId="0" applyFont="1" applyFill="1" applyBorder="1" applyAlignment="1">
      <alignment horizontal="center" vertical="center"/>
    </xf>
    <xf numFmtId="182" fontId="39" fillId="0" borderId="41" xfId="50" applyNumberFormat="1" applyFont="1" applyFill="1" applyBorder="1" applyAlignment="1" applyProtection="1">
      <alignment vertical="center"/>
      <protection locked="0"/>
    </xf>
    <xf numFmtId="182" fontId="39" fillId="0" borderId="50" xfId="50" applyNumberFormat="1" applyFont="1" applyFill="1" applyBorder="1" applyAlignment="1" applyProtection="1">
      <alignment vertical="center"/>
      <protection locked="0"/>
    </xf>
    <xf numFmtId="186" fontId="39" fillId="27" borderId="41" xfId="50" applyNumberFormat="1" applyFont="1" applyFill="1" applyBorder="1" applyAlignment="1" applyProtection="1">
      <alignment vertical="center"/>
      <protection locked="0"/>
    </xf>
    <xf numFmtId="186" fontId="39" fillId="27" borderId="50" xfId="50" applyNumberFormat="1" applyFont="1" applyFill="1" applyBorder="1" applyAlignment="1" applyProtection="1">
      <alignment vertical="center"/>
      <protection locked="0"/>
    </xf>
    <xf numFmtId="0" fontId="4" fillId="0" borderId="50" xfId="0" applyFont="1" applyFill="1" applyBorder="1" applyAlignment="1">
      <alignment horizontal="center" vertical="center"/>
    </xf>
    <xf numFmtId="0" fontId="4" fillId="0" borderId="31" xfId="0" applyFont="1" applyFill="1" applyBorder="1" applyAlignment="1">
      <alignment horizontal="center" vertical="center"/>
    </xf>
    <xf numFmtId="0" fontId="5" fillId="0" borderId="30" xfId="0" applyFont="1" applyFill="1" applyBorder="1" applyAlignment="1">
      <alignment vertical="center" wrapText="1"/>
    </xf>
    <xf numFmtId="0" fontId="5" fillId="0" borderId="15" xfId="0" applyFont="1" applyFill="1" applyBorder="1" applyAlignment="1">
      <alignment vertical="center" wrapText="1"/>
    </xf>
    <xf numFmtId="186" fontId="39" fillId="27" borderId="37" xfId="50" applyNumberFormat="1" applyFont="1" applyFill="1" applyBorder="1" applyAlignment="1" applyProtection="1">
      <alignment vertical="center"/>
      <protection locked="0"/>
    </xf>
    <xf numFmtId="186" fontId="39" fillId="27" borderId="30" xfId="50" applyNumberFormat="1" applyFont="1" applyFill="1" applyBorder="1" applyAlignment="1" applyProtection="1">
      <alignment vertical="center"/>
      <protection locked="0"/>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182" fontId="39" fillId="0" borderId="38" xfId="50" applyNumberFormat="1" applyFont="1" applyFill="1" applyBorder="1" applyAlignment="1" applyProtection="1">
      <alignment vertical="center"/>
      <protection locked="0"/>
    </xf>
    <xf numFmtId="182" fontId="39" fillId="0" borderId="77" xfId="50" applyNumberFormat="1" applyFont="1" applyFill="1" applyBorder="1" applyAlignment="1" applyProtection="1">
      <alignment vertical="center"/>
      <protection locked="0"/>
    </xf>
    <xf numFmtId="0" fontId="4" fillId="0" borderId="32" xfId="0" applyFont="1" applyFill="1" applyBorder="1" applyAlignment="1">
      <alignment horizontal="center" vertical="center" wrapText="1"/>
    </xf>
    <xf numFmtId="0" fontId="4" fillId="0" borderId="16" xfId="0" applyFont="1" applyFill="1" applyBorder="1" applyAlignment="1">
      <alignment horizontal="center" vertical="center" wrapText="1"/>
    </xf>
    <xf numFmtId="182" fontId="39" fillId="0" borderId="28" xfId="50" applyNumberFormat="1" applyFont="1" applyFill="1" applyBorder="1" applyAlignment="1" applyProtection="1">
      <alignment vertical="center"/>
      <protection locked="0"/>
    </xf>
    <xf numFmtId="182" fontId="39" fillId="0" borderId="29" xfId="50" applyNumberFormat="1" applyFont="1" applyFill="1" applyBorder="1" applyAlignment="1" applyProtection="1">
      <alignment vertical="center"/>
      <protection locked="0"/>
    </xf>
    <xf numFmtId="0" fontId="0" fillId="0" borderId="100" xfId="0" applyFont="1" applyFill="1" applyBorder="1" applyAlignment="1">
      <alignment horizontal="center" vertical="center" textRotation="255"/>
    </xf>
    <xf numFmtId="0" fontId="0" fillId="0" borderId="41"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186" fontId="39" fillId="27" borderId="28" xfId="50" applyNumberFormat="1" applyFont="1" applyFill="1" applyBorder="1" applyAlignment="1" applyProtection="1">
      <alignment vertical="center"/>
      <protection locked="0"/>
    </xf>
    <xf numFmtId="186" fontId="39" fillId="27" borderId="29" xfId="50" applyNumberFormat="1" applyFont="1" applyFill="1" applyBorder="1" applyAlignment="1" applyProtection="1">
      <alignment vertical="center"/>
      <protection locked="0"/>
    </xf>
    <xf numFmtId="0" fontId="4" fillId="0" borderId="2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87" xfId="0" applyFont="1" applyFill="1" applyBorder="1" applyAlignment="1">
      <alignment vertical="center" textRotation="255"/>
    </xf>
    <xf numFmtId="0" fontId="5" fillId="0" borderId="32" xfId="0" applyFont="1" applyFill="1" applyBorder="1" applyAlignment="1">
      <alignment vertical="center" wrapText="1"/>
    </xf>
    <xf numFmtId="0" fontId="5" fillId="0" borderId="16" xfId="0" applyFont="1" applyFill="1" applyBorder="1" applyAlignment="1">
      <alignment vertical="center" wrapText="1"/>
    </xf>
    <xf numFmtId="182" fontId="39" fillId="0" borderId="21" xfId="50" applyNumberFormat="1" applyFont="1" applyFill="1" applyBorder="1" applyAlignment="1" applyProtection="1">
      <alignment vertical="center"/>
      <protection locked="0"/>
    </xf>
    <xf numFmtId="182" fontId="39" fillId="0" borderId="32" xfId="50" applyNumberFormat="1" applyFont="1" applyFill="1" applyBorder="1" applyAlignment="1" applyProtection="1">
      <alignment vertical="center"/>
      <protection locked="0"/>
    </xf>
    <xf numFmtId="0" fontId="5" fillId="0" borderId="77" xfId="0" applyFont="1" applyFill="1" applyBorder="1" applyAlignment="1">
      <alignment vertical="center"/>
    </xf>
    <xf numFmtId="0" fontId="5" fillId="0" borderId="81" xfId="0" applyFont="1" applyFill="1" applyBorder="1" applyAlignment="1">
      <alignment vertical="center"/>
    </xf>
    <xf numFmtId="202" fontId="166" fillId="0" borderId="103" xfId="0" applyNumberFormat="1" applyFont="1" applyFill="1" applyBorder="1" applyAlignment="1">
      <alignment horizontal="center" vertical="center" wrapText="1"/>
    </xf>
    <xf numFmtId="202" fontId="166" fillId="0" borderId="78" xfId="0" applyNumberFormat="1" applyFont="1" applyBorder="1" applyAlignment="1">
      <alignment horizontal="center" vertical="center" wrapText="1"/>
    </xf>
    <xf numFmtId="202" fontId="166" fillId="0" borderId="79" xfId="0" applyNumberFormat="1" applyFont="1" applyBorder="1" applyAlignment="1">
      <alignment horizontal="center" vertical="center" wrapText="1"/>
    </xf>
    <xf numFmtId="202" fontId="166" fillId="0" borderId="41" xfId="0" applyNumberFormat="1" applyFont="1" applyBorder="1" applyAlignment="1">
      <alignment horizontal="center" vertical="center" wrapText="1"/>
    </xf>
    <xf numFmtId="202" fontId="166" fillId="0" borderId="50" xfId="0" applyNumberFormat="1" applyFont="1" applyBorder="1" applyAlignment="1">
      <alignment horizontal="center" vertical="center" wrapText="1"/>
    </xf>
    <xf numFmtId="202" fontId="166" fillId="0" borderId="31" xfId="0" applyNumberFormat="1" applyFont="1" applyBorder="1" applyAlignment="1">
      <alignment horizontal="center" vertical="center" wrapText="1"/>
    </xf>
    <xf numFmtId="0" fontId="5" fillId="0" borderId="8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86" xfId="68" applyFont="1" applyFill="1" applyBorder="1" applyAlignment="1">
      <alignment horizontal="center" vertical="center"/>
      <protection/>
    </xf>
    <xf numFmtId="0" fontId="5" fillId="0" borderId="34" xfId="68" applyFont="1" applyFill="1" applyBorder="1" applyAlignment="1">
      <alignment horizontal="center" vertical="center"/>
      <protection/>
    </xf>
    <xf numFmtId="0" fontId="5" fillId="0" borderId="39" xfId="68" applyFont="1" applyFill="1" applyBorder="1" applyAlignment="1">
      <alignment horizontal="center" vertical="center"/>
      <protection/>
    </xf>
    <xf numFmtId="0" fontId="5" fillId="0" borderId="103"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9" xfId="0" applyFont="1" applyFill="1" applyBorder="1" applyAlignment="1">
      <alignment horizontal="center" vertical="center"/>
    </xf>
    <xf numFmtId="186" fontId="39" fillId="27" borderId="38" xfId="50" applyNumberFormat="1" applyFont="1" applyFill="1" applyBorder="1" applyAlignment="1" applyProtection="1">
      <alignment vertical="center"/>
      <protection locked="0"/>
    </xf>
    <xf numFmtId="186" fontId="39" fillId="27" borderId="77" xfId="50" applyNumberFormat="1" applyFont="1" applyFill="1" applyBorder="1" applyAlignment="1" applyProtection="1">
      <alignment vertical="center"/>
      <protection locked="0"/>
    </xf>
    <xf numFmtId="0" fontId="4" fillId="0" borderId="77"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0" fillId="0" borderId="33" xfId="0" applyFont="1" applyBorder="1" applyAlignment="1">
      <alignment horizontal="left" vertical="center"/>
    </xf>
    <xf numFmtId="0" fontId="0" fillId="0" borderId="11" xfId="0" applyFont="1" applyBorder="1" applyAlignment="1">
      <alignment horizontal="left" vertical="center"/>
    </xf>
    <xf numFmtId="0" fontId="0" fillId="0" borderId="33" xfId="0" applyFont="1" applyBorder="1" applyAlignment="1">
      <alignment horizontal="left" vertical="center"/>
    </xf>
    <xf numFmtId="202" fontId="166" fillId="0" borderId="87" xfId="0" applyNumberFormat="1" applyFont="1" applyBorder="1" applyAlignment="1">
      <alignment horizontal="center" vertical="center" wrapText="1"/>
    </xf>
    <xf numFmtId="202" fontId="166" fillId="0" borderId="99" xfId="0" applyNumberFormat="1" applyFont="1" applyBorder="1" applyAlignment="1">
      <alignment horizontal="center" vertical="center" wrapText="1"/>
    </xf>
    <xf numFmtId="0" fontId="53" fillId="0" borderId="0" xfId="0" applyFont="1" applyAlignment="1">
      <alignment horizontal="left"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left" vertical="center"/>
    </xf>
    <xf numFmtId="0" fontId="0" fillId="0" borderId="16" xfId="0" applyFont="1" applyBorder="1" applyAlignment="1">
      <alignment horizontal="left" vertical="center"/>
    </xf>
    <xf numFmtId="202" fontId="166" fillId="0" borderId="78" xfId="0" applyNumberFormat="1" applyFont="1" applyFill="1" applyBorder="1" applyAlignment="1">
      <alignment horizontal="center" vertical="center" wrapText="1"/>
    </xf>
    <xf numFmtId="202" fontId="166" fillId="0" borderId="79" xfId="0" applyNumberFormat="1" applyFont="1" applyFill="1" applyBorder="1" applyAlignment="1">
      <alignment horizontal="center" vertical="center" wrapText="1"/>
    </xf>
    <xf numFmtId="202" fontId="166" fillId="0" borderId="41" xfId="0" applyNumberFormat="1" applyFont="1" applyFill="1" applyBorder="1" applyAlignment="1">
      <alignment horizontal="center" vertical="center" wrapText="1"/>
    </xf>
    <xf numFmtId="202" fontId="166" fillId="0" borderId="50" xfId="0" applyNumberFormat="1" applyFont="1" applyFill="1" applyBorder="1" applyAlignment="1">
      <alignment horizontal="center" vertical="center" wrapText="1"/>
    </xf>
    <xf numFmtId="202" fontId="166" fillId="0" borderId="31" xfId="0" applyNumberFormat="1"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5" xfId="0" applyFont="1" applyFill="1" applyBorder="1" applyAlignment="1">
      <alignment horizontal="left" vertical="center"/>
    </xf>
    <xf numFmtId="0" fontId="39" fillId="27" borderId="114" xfId="0" applyNumberFormat="1" applyFont="1" applyFill="1" applyBorder="1" applyAlignment="1" applyProtection="1">
      <alignment horizontal="right" vertical="center"/>
      <protection locked="0"/>
    </xf>
    <xf numFmtId="0" fontId="39" fillId="27" borderId="41" xfId="0" applyNumberFormat="1" applyFont="1" applyFill="1" applyBorder="1" applyAlignment="1" applyProtection="1">
      <alignment horizontal="right" vertical="center"/>
      <protection locked="0"/>
    </xf>
    <xf numFmtId="177" fontId="39" fillId="0" borderId="114" xfId="0" applyNumberFormat="1" applyFont="1" applyFill="1" applyBorder="1" applyAlignment="1" applyProtection="1">
      <alignment horizontal="right" vertical="center"/>
      <protection locked="0"/>
    </xf>
    <xf numFmtId="177" fontId="39" fillId="0" borderId="41" xfId="0" applyNumberFormat="1" applyFont="1" applyFill="1" applyBorder="1" applyAlignment="1" applyProtection="1">
      <alignment horizontal="right" vertical="center"/>
      <protection locked="0"/>
    </xf>
    <xf numFmtId="0" fontId="5" fillId="0" borderId="4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5" fillId="0" borderId="40" xfId="0" applyFont="1" applyFill="1" applyBorder="1" applyAlignment="1">
      <alignment horizontal="center" vertical="center"/>
    </xf>
    <xf numFmtId="0" fontId="6" fillId="0" borderId="19" xfId="0" applyFont="1" applyFill="1" applyBorder="1" applyAlignment="1">
      <alignment horizontal="left" vertical="center"/>
    </xf>
    <xf numFmtId="55" fontId="74" fillId="27" borderId="115" xfId="0" applyNumberFormat="1" applyFont="1" applyFill="1" applyBorder="1" applyAlignment="1" applyProtection="1">
      <alignment horizontal="left" vertical="center" wrapText="1"/>
      <protection locked="0"/>
    </xf>
    <xf numFmtId="0" fontId="74" fillId="27" borderId="99" xfId="0" applyNumberFormat="1" applyFont="1" applyFill="1" applyBorder="1" applyAlignment="1" applyProtection="1">
      <alignment horizontal="left" vertical="center" wrapText="1"/>
      <protection locked="0"/>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03"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4" xfId="0" applyFont="1" applyFill="1" applyBorder="1" applyAlignment="1">
      <alignment horizontal="left" vertical="center"/>
    </xf>
    <xf numFmtId="0" fontId="6" fillId="0" borderId="57" xfId="0" applyFont="1" applyFill="1" applyBorder="1" applyAlignment="1">
      <alignment horizontal="left" vertical="center"/>
    </xf>
    <xf numFmtId="0" fontId="6" fillId="0" borderId="56" xfId="0" applyFont="1" applyFill="1" applyBorder="1" applyAlignment="1">
      <alignment horizontal="left" vertical="center"/>
    </xf>
    <xf numFmtId="177" fontId="39" fillId="0" borderId="114" xfId="0" applyNumberFormat="1" applyFont="1" applyFill="1" applyBorder="1" applyAlignment="1" applyProtection="1">
      <alignment vertical="center"/>
      <protection/>
    </xf>
    <xf numFmtId="0" fontId="0" fillId="0" borderId="41" xfId="0" applyBorder="1" applyAlignment="1">
      <alignment vertical="center"/>
    </xf>
    <xf numFmtId="0" fontId="6" fillId="0" borderId="49" xfId="0" applyFont="1" applyFill="1" applyBorder="1" applyAlignment="1">
      <alignment horizontal="left" vertical="center"/>
    </xf>
    <xf numFmtId="0" fontId="39" fillId="27" borderId="21" xfId="0" applyFont="1" applyFill="1" applyBorder="1" applyAlignment="1" applyProtection="1">
      <alignment horizontal="right" vertical="center"/>
      <protection locked="0"/>
    </xf>
    <xf numFmtId="0" fontId="39" fillId="27" borderId="22" xfId="0" applyFont="1" applyFill="1" applyBorder="1" applyAlignment="1" applyProtection="1">
      <alignment horizontal="right" vertical="center"/>
      <protection locked="0"/>
    </xf>
    <xf numFmtId="0" fontId="39" fillId="27" borderId="37" xfId="0" applyFont="1" applyFill="1" applyBorder="1" applyAlignment="1" applyProtection="1">
      <alignment horizontal="right" vertical="center"/>
      <protection locked="0"/>
    </xf>
    <xf numFmtId="0" fontId="6" fillId="0" borderId="19"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vertical="center" wrapText="1"/>
    </xf>
    <xf numFmtId="0" fontId="39" fillId="27" borderId="22" xfId="0" applyFont="1" applyFill="1" applyBorder="1" applyAlignment="1" applyProtection="1">
      <alignment vertical="center"/>
      <protection locked="0"/>
    </xf>
    <xf numFmtId="0" fontId="39" fillId="27" borderId="33" xfId="0" applyFont="1" applyFill="1" applyBorder="1" applyAlignment="1" applyProtection="1">
      <alignment vertical="center"/>
      <protection locked="0"/>
    </xf>
    <xf numFmtId="177" fontId="39" fillId="0" borderId="22" xfId="0" applyNumberFormat="1" applyFont="1" applyFill="1" applyBorder="1" applyAlignment="1">
      <alignment vertical="center"/>
    </xf>
    <xf numFmtId="177" fontId="39" fillId="0" borderId="33" xfId="0" applyNumberFormat="1" applyFont="1" applyFill="1" applyBorder="1" applyAlignment="1">
      <alignment vertical="center"/>
    </xf>
    <xf numFmtId="0" fontId="39" fillId="27" borderId="42" xfId="0" applyFont="1" applyFill="1" applyBorder="1" applyAlignment="1" applyProtection="1">
      <alignment vertical="center"/>
      <protection locked="0"/>
    </xf>
    <xf numFmtId="49" fontId="75" fillId="27" borderId="22" xfId="0" applyNumberFormat="1" applyFont="1" applyFill="1" applyBorder="1" applyAlignment="1" applyProtection="1">
      <alignment vertical="center" wrapText="1"/>
      <protection locked="0"/>
    </xf>
    <xf numFmtId="49" fontId="75" fillId="27" borderId="33" xfId="0" applyNumberFormat="1" applyFont="1" applyFill="1" applyBorder="1" applyAlignment="1" applyProtection="1">
      <alignment vertical="center" wrapText="1"/>
      <protection locked="0"/>
    </xf>
    <xf numFmtId="49" fontId="75" fillId="27" borderId="11" xfId="0" applyNumberFormat="1" applyFont="1" applyFill="1" applyBorder="1" applyAlignment="1" applyProtection="1">
      <alignment vertical="center" wrapText="1"/>
      <protection locked="0"/>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4" fillId="0" borderId="8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8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26" xfId="0" applyFont="1" applyFill="1" applyBorder="1" applyAlignment="1">
      <alignment horizontal="center" vertical="center"/>
    </xf>
    <xf numFmtId="0" fontId="5" fillId="0" borderId="98" xfId="0" applyFont="1" applyFill="1" applyBorder="1" applyAlignment="1">
      <alignment horizontal="center" vertical="center" textRotation="255"/>
    </xf>
    <xf numFmtId="0" fontId="5" fillId="0" borderId="127"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115"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10" xfId="0" applyFont="1" applyFill="1" applyBorder="1" applyAlignment="1">
      <alignment vertical="center" wrapText="1"/>
    </xf>
    <xf numFmtId="0" fontId="39" fillId="27" borderId="100" xfId="0" applyNumberFormat="1" applyFont="1" applyFill="1" applyBorder="1" applyAlignment="1" applyProtection="1">
      <alignment vertical="center"/>
      <protection locked="0"/>
    </xf>
    <xf numFmtId="0" fontId="39" fillId="27" borderId="128" xfId="0" applyNumberFormat="1" applyFont="1" applyFill="1" applyBorder="1" applyAlignment="1" applyProtection="1">
      <alignment vertical="center"/>
      <protection locked="0"/>
    </xf>
    <xf numFmtId="0" fontId="39" fillId="27" borderId="27" xfId="0" applyNumberFormat="1" applyFont="1" applyFill="1" applyBorder="1" applyAlignment="1" applyProtection="1">
      <alignment vertical="center"/>
      <protection locked="0"/>
    </xf>
    <xf numFmtId="0" fontId="39" fillId="27" borderId="0" xfId="0" applyNumberFormat="1" applyFont="1" applyFill="1" applyBorder="1" applyAlignment="1" applyProtection="1">
      <alignment vertical="center"/>
      <protection locked="0"/>
    </xf>
    <xf numFmtId="0" fontId="39" fillId="27" borderId="86" xfId="0" applyNumberFormat="1" applyFont="1" applyFill="1" applyBorder="1" applyAlignment="1" applyProtection="1">
      <alignment vertical="center"/>
      <protection locked="0"/>
    </xf>
    <xf numFmtId="0" fontId="39" fillId="27" borderId="34" xfId="0" applyNumberFormat="1" applyFont="1" applyFill="1" applyBorder="1" applyAlignment="1" applyProtection="1">
      <alignment vertical="center"/>
      <protection locked="0"/>
    </xf>
    <xf numFmtId="0" fontId="5" fillId="0" borderId="14" xfId="0" applyFont="1" applyFill="1" applyBorder="1" applyAlignment="1">
      <alignment horizontal="center" vertical="center"/>
    </xf>
    <xf numFmtId="0" fontId="39" fillId="27" borderId="23" xfId="0" applyFont="1" applyFill="1" applyBorder="1" applyAlignment="1" applyProtection="1">
      <alignment vertical="center"/>
      <protection locked="0"/>
    </xf>
    <xf numFmtId="0" fontId="0" fillId="27" borderId="35" xfId="0" applyFont="1" applyFill="1" applyBorder="1" applyAlignment="1">
      <alignment/>
    </xf>
    <xf numFmtId="0" fontId="5" fillId="0" borderId="41" xfId="0" applyFont="1" applyFill="1" applyBorder="1" applyAlignment="1">
      <alignment vertical="center" wrapText="1"/>
    </xf>
    <xf numFmtId="0" fontId="5" fillId="0" borderId="50" xfId="0" applyFont="1" applyFill="1" applyBorder="1" applyAlignment="1">
      <alignment vertical="center" wrapText="1"/>
    </xf>
    <xf numFmtId="0" fontId="5" fillId="0" borderId="31" xfId="0" applyFont="1" applyFill="1" applyBorder="1" applyAlignment="1">
      <alignment vertical="center" wrapText="1"/>
    </xf>
    <xf numFmtId="0" fontId="39" fillId="27" borderId="41" xfId="0" applyFont="1" applyFill="1" applyBorder="1" applyAlignment="1" applyProtection="1">
      <alignment vertical="center"/>
      <protection locked="0"/>
    </xf>
    <xf numFmtId="0" fontId="39" fillId="27" borderId="50" xfId="0" applyFont="1" applyFill="1" applyBorder="1" applyAlignment="1" applyProtection="1">
      <alignment vertical="center"/>
      <protection locked="0"/>
    </xf>
    <xf numFmtId="177" fontId="39" fillId="0" borderId="23" xfId="0" applyNumberFormat="1" applyFont="1" applyFill="1" applyBorder="1" applyAlignment="1">
      <alignment vertical="center"/>
    </xf>
    <xf numFmtId="177" fontId="39" fillId="0" borderId="35" xfId="0" applyNumberFormat="1" applyFont="1" applyFill="1" applyBorder="1" applyAlignment="1">
      <alignment vertical="center"/>
    </xf>
    <xf numFmtId="0" fontId="39" fillId="27" borderId="107" xfId="0" applyFont="1" applyFill="1" applyBorder="1" applyAlignment="1" applyProtection="1">
      <alignment vertical="center"/>
      <protection locked="0"/>
    </xf>
    <xf numFmtId="49" fontId="75" fillId="27" borderId="23" xfId="0" applyNumberFormat="1" applyFont="1" applyFill="1" applyBorder="1" applyAlignment="1" applyProtection="1">
      <alignment vertical="center" wrapText="1"/>
      <protection locked="0"/>
    </xf>
    <xf numFmtId="49" fontId="75" fillId="27" borderId="35" xfId="0" applyNumberFormat="1" applyFont="1" applyFill="1" applyBorder="1" applyAlignment="1" applyProtection="1">
      <alignment vertical="center" wrapText="1"/>
      <protection locked="0"/>
    </xf>
    <xf numFmtId="49" fontId="75" fillId="27" borderId="17" xfId="0" applyNumberFormat="1" applyFont="1" applyFill="1" applyBorder="1" applyAlignment="1" applyProtection="1">
      <alignment vertical="center" wrapText="1"/>
      <protection locked="0"/>
    </xf>
    <xf numFmtId="177" fontId="39" fillId="0" borderId="41" xfId="0" applyNumberFormat="1" applyFont="1" applyFill="1" applyBorder="1" applyAlignment="1">
      <alignment vertical="center"/>
    </xf>
    <xf numFmtId="177" fontId="39" fillId="0" borderId="50" xfId="0" applyNumberFormat="1" applyFont="1" applyFill="1" applyBorder="1" applyAlignment="1">
      <alignment vertical="center"/>
    </xf>
    <xf numFmtId="0" fontId="39" fillId="27" borderId="53" xfId="0" applyFont="1" applyFill="1" applyBorder="1" applyAlignment="1" applyProtection="1">
      <alignment vertical="center"/>
      <protection locked="0"/>
    </xf>
    <xf numFmtId="49" fontId="75" fillId="27" borderId="37" xfId="0" applyNumberFormat="1" applyFont="1" applyFill="1" applyBorder="1" applyAlignment="1" applyProtection="1">
      <alignment vertical="center" wrapText="1"/>
      <protection locked="0"/>
    </xf>
    <xf numFmtId="49" fontId="75" fillId="27" borderId="30" xfId="0" applyNumberFormat="1" applyFont="1" applyFill="1" applyBorder="1" applyAlignment="1" applyProtection="1">
      <alignment vertical="center" wrapText="1"/>
      <protection locked="0"/>
    </xf>
    <xf numFmtId="49" fontId="75" fillId="27" borderId="15" xfId="0" applyNumberFormat="1" applyFont="1" applyFill="1" applyBorder="1" applyAlignment="1" applyProtection="1">
      <alignment vertical="center" wrapText="1"/>
      <protection locked="0"/>
    </xf>
    <xf numFmtId="177" fontId="39" fillId="0" borderId="24" xfId="0" applyNumberFormat="1" applyFont="1" applyFill="1" applyBorder="1" applyAlignment="1">
      <alignment vertical="center"/>
    </xf>
    <xf numFmtId="177" fontId="39" fillId="0" borderId="95" xfId="0" applyNumberFormat="1" applyFont="1" applyFill="1" applyBorder="1" applyAlignment="1">
      <alignment vertical="center"/>
    </xf>
    <xf numFmtId="177" fontId="39" fillId="0" borderId="129" xfId="0" applyNumberFormat="1" applyFont="1" applyFill="1" applyBorder="1" applyAlignment="1">
      <alignment vertical="center"/>
    </xf>
    <xf numFmtId="49" fontId="58" fillId="0" borderId="24" xfId="0" applyNumberFormat="1" applyFont="1" applyFill="1" applyBorder="1" applyAlignment="1" applyProtection="1">
      <alignment horizontal="center" vertical="center" wrapText="1"/>
      <protection locked="0"/>
    </xf>
    <xf numFmtId="49" fontId="58" fillId="0" borderId="95" xfId="0" applyNumberFormat="1" applyFont="1" applyFill="1" applyBorder="1" applyAlignment="1" applyProtection="1">
      <alignment horizontal="center" vertical="center" wrapText="1"/>
      <protection locked="0"/>
    </xf>
    <xf numFmtId="49" fontId="58" fillId="0" borderId="25" xfId="0" applyNumberFormat="1"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39" fillId="27" borderId="41" xfId="0" applyNumberFormat="1" applyFont="1" applyFill="1" applyBorder="1" applyAlignment="1" applyProtection="1">
      <alignment vertical="center"/>
      <protection locked="0"/>
    </xf>
    <xf numFmtId="0" fontId="39" fillId="27" borderId="50" xfId="0" applyNumberFormat="1" applyFont="1" applyFill="1" applyBorder="1" applyAlignment="1" applyProtection="1">
      <alignment vertical="center"/>
      <protection locked="0"/>
    </xf>
    <xf numFmtId="0" fontId="5" fillId="0" borderId="101" xfId="0" applyFont="1" applyFill="1" applyBorder="1" applyAlignment="1">
      <alignment horizontal="center" vertical="center"/>
    </xf>
    <xf numFmtId="0" fontId="5" fillId="0" borderId="37" xfId="0" applyFont="1" applyFill="1" applyBorder="1" applyAlignment="1">
      <alignment vertical="center" wrapText="1"/>
    </xf>
    <xf numFmtId="0" fontId="39" fillId="27" borderId="37" xfId="0" applyFont="1" applyFill="1" applyBorder="1" applyAlignment="1" applyProtection="1">
      <alignment vertical="center"/>
      <protection locked="0"/>
    </xf>
    <xf numFmtId="0" fontId="39" fillId="27" borderId="30" xfId="0" applyFont="1" applyFill="1" applyBorder="1" applyAlignment="1" applyProtection="1">
      <alignment vertical="center"/>
      <protection locked="0"/>
    </xf>
    <xf numFmtId="0" fontId="5" fillId="0" borderId="114" xfId="0" applyFont="1" applyFill="1" applyBorder="1" applyAlignment="1">
      <alignment vertical="center" wrapText="1"/>
    </xf>
    <xf numFmtId="0" fontId="5" fillId="0" borderId="57" xfId="0" applyFont="1" applyFill="1" applyBorder="1" applyAlignment="1">
      <alignment vertical="center" wrapText="1"/>
    </xf>
    <xf numFmtId="0" fontId="5" fillId="0" borderId="56" xfId="0" applyFont="1" applyFill="1" applyBorder="1" applyAlignment="1">
      <alignment vertical="center" wrapText="1"/>
    </xf>
    <xf numFmtId="0" fontId="39" fillId="27" borderId="114" xfId="0" applyFont="1" applyFill="1" applyBorder="1" applyAlignment="1" applyProtection="1">
      <alignment vertical="center"/>
      <protection locked="0"/>
    </xf>
    <xf numFmtId="0" fontId="39" fillId="27" borderId="57" xfId="0" applyFont="1" applyFill="1" applyBorder="1" applyAlignment="1" applyProtection="1">
      <alignment vertical="center"/>
      <protection locked="0"/>
    </xf>
    <xf numFmtId="177" fontId="39" fillId="0" borderId="114" xfId="0" applyNumberFormat="1" applyFont="1" applyFill="1" applyBorder="1" applyAlignment="1">
      <alignment vertical="center"/>
    </xf>
    <xf numFmtId="177" fontId="39" fillId="0" borderId="57" xfId="0" applyNumberFormat="1" applyFont="1" applyFill="1" applyBorder="1" applyAlignment="1">
      <alignment vertical="center"/>
    </xf>
    <xf numFmtId="0" fontId="39" fillId="27" borderId="106" xfId="0" applyFont="1" applyFill="1" applyBorder="1" applyAlignment="1" applyProtection="1">
      <alignment vertical="center"/>
      <protection locked="0"/>
    </xf>
    <xf numFmtId="49" fontId="75" fillId="27" borderId="114" xfId="0" applyNumberFormat="1" applyFont="1" applyFill="1" applyBorder="1" applyAlignment="1" applyProtection="1">
      <alignment vertical="center" wrapText="1"/>
      <protection locked="0"/>
    </xf>
    <xf numFmtId="49" fontId="75" fillId="27" borderId="57" xfId="0" applyNumberFormat="1" applyFont="1" applyFill="1" applyBorder="1" applyAlignment="1" applyProtection="1">
      <alignment vertical="center" wrapText="1"/>
      <protection locked="0"/>
    </xf>
    <xf numFmtId="49" fontId="75" fillId="27" borderId="56" xfId="0" applyNumberFormat="1" applyFont="1" applyFill="1" applyBorder="1" applyAlignment="1" applyProtection="1">
      <alignment vertical="center" wrapText="1"/>
      <protection locked="0"/>
    </xf>
    <xf numFmtId="177" fontId="39" fillId="0" borderId="37" xfId="0" applyNumberFormat="1" applyFont="1" applyFill="1" applyBorder="1" applyAlignment="1">
      <alignment vertical="center"/>
    </xf>
    <xf numFmtId="177" fontId="39" fillId="0" borderId="30" xfId="0" applyNumberFormat="1" applyFont="1" applyFill="1" applyBorder="1" applyAlignment="1">
      <alignment vertical="center"/>
    </xf>
    <xf numFmtId="0" fontId="39" fillId="27" borderId="52" xfId="0" applyFont="1" applyFill="1" applyBorder="1" applyAlignment="1" applyProtection="1">
      <alignment vertical="center"/>
      <protection locked="0"/>
    </xf>
    <xf numFmtId="177" fontId="39" fillId="0" borderId="26" xfId="0" applyNumberFormat="1" applyFont="1" applyFill="1" applyBorder="1" applyAlignment="1">
      <alignment vertical="center"/>
    </xf>
    <xf numFmtId="177" fontId="39" fillId="0" borderId="13" xfId="0" applyNumberFormat="1" applyFont="1" applyFill="1" applyBorder="1" applyAlignment="1">
      <alignment vertical="center"/>
    </xf>
    <xf numFmtId="177" fontId="39" fillId="0" borderId="90" xfId="0" applyNumberFormat="1" applyFont="1" applyFill="1" applyBorder="1" applyAlignment="1">
      <alignment vertical="center"/>
    </xf>
    <xf numFmtId="49" fontId="58" fillId="0" borderId="26" xfId="0" applyNumberFormat="1" applyFont="1" applyFill="1" applyBorder="1" applyAlignment="1" applyProtection="1">
      <alignment horizontal="center" vertical="center" wrapText="1"/>
      <protection locked="0"/>
    </xf>
    <xf numFmtId="49" fontId="58" fillId="0" borderId="13" xfId="0" applyNumberFormat="1" applyFont="1" applyFill="1" applyBorder="1" applyAlignment="1" applyProtection="1">
      <alignment horizontal="center" vertical="center" wrapText="1"/>
      <protection locked="0"/>
    </xf>
    <xf numFmtId="49" fontId="58" fillId="0" borderId="18" xfId="0" applyNumberFormat="1" applyFont="1" applyFill="1" applyBorder="1" applyAlignment="1" applyProtection="1">
      <alignment horizontal="center" vertical="center" wrapText="1"/>
      <protection locked="0"/>
    </xf>
    <xf numFmtId="0" fontId="51" fillId="0" borderId="0" xfId="0" applyFont="1" applyFill="1" applyAlignment="1">
      <alignment horizontal="left" vertical="center" wrapText="1"/>
    </xf>
    <xf numFmtId="0" fontId="0" fillId="0" borderId="0" xfId="0" applyAlignment="1">
      <alignment horizontal="left" vertical="center" wrapText="1"/>
    </xf>
    <xf numFmtId="0" fontId="5" fillId="0" borderId="49" xfId="69" applyFont="1" applyBorder="1" applyAlignment="1">
      <alignment horizontal="center" vertical="center" wrapText="1"/>
      <protection/>
    </xf>
    <xf numFmtId="0" fontId="5" fillId="0" borderId="19" xfId="69" applyFont="1" applyBorder="1" applyAlignment="1">
      <alignment horizontal="center" vertical="center" wrapText="1"/>
      <protection/>
    </xf>
    <xf numFmtId="0" fontId="6" fillId="0" borderId="38"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0"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6" fillId="0" borderId="22"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50" fillId="32" borderId="22" xfId="0" applyFont="1" applyFill="1" applyBorder="1" applyAlignment="1" quotePrefix="1">
      <alignment horizontal="center" vertical="center" wrapText="1"/>
    </xf>
    <xf numFmtId="0" fontId="50" fillId="32" borderId="11" xfId="0" applyFont="1" applyFill="1" applyBorder="1" applyAlignment="1" quotePrefix="1">
      <alignment horizontal="center" vertical="center" wrapText="1"/>
    </xf>
    <xf numFmtId="0" fontId="0" fillId="0" borderId="37" xfId="0" applyFont="1" applyBorder="1" applyAlignment="1">
      <alignment horizontal="center" vertical="center"/>
    </xf>
    <xf numFmtId="0" fontId="0" fillId="0" borderId="139" xfId="0" applyFont="1" applyBorder="1" applyAlignment="1">
      <alignment horizontal="center" vertical="center"/>
    </xf>
    <xf numFmtId="0" fontId="50" fillId="32" borderId="37" xfId="0" applyFont="1" applyFill="1" applyBorder="1" applyAlignment="1" quotePrefix="1">
      <alignment horizontal="center" vertical="center" wrapText="1"/>
    </xf>
    <xf numFmtId="0" fontId="50" fillId="32" borderId="15" xfId="0" applyFont="1" applyFill="1" applyBorder="1" applyAlignment="1" quotePrefix="1">
      <alignment horizontal="center" vertical="center" wrapText="1"/>
    </xf>
    <xf numFmtId="0" fontId="6" fillId="0" borderId="22" xfId="0" applyFont="1" applyBorder="1" applyAlignment="1">
      <alignment horizontal="center" vertical="center" wrapText="1"/>
    </xf>
    <xf numFmtId="0" fontId="6" fillId="0" borderId="92" xfId="0" applyFont="1" applyBorder="1" applyAlignment="1">
      <alignment horizontal="center" vertical="center" wrapText="1"/>
    </xf>
    <xf numFmtId="0" fontId="5" fillId="0" borderId="29" xfId="0" applyFont="1" applyBorder="1" applyAlignment="1">
      <alignment horizontal="left" vertical="center" wrapText="1"/>
    </xf>
    <xf numFmtId="0" fontId="5" fillId="0" borderId="140" xfId="0" applyFont="1" applyBorder="1" applyAlignment="1">
      <alignment horizontal="left" vertical="center" wrapText="1"/>
    </xf>
    <xf numFmtId="0" fontId="50" fillId="32" borderId="28" xfId="0" applyFont="1" applyFill="1" applyBorder="1" applyAlignment="1" quotePrefix="1">
      <alignment horizontal="center" vertical="center" wrapText="1"/>
    </xf>
    <xf numFmtId="0" fontId="50" fillId="32" borderId="10" xfId="0" applyFont="1" applyFill="1" applyBorder="1" applyAlignment="1" quotePrefix="1">
      <alignment horizontal="center" vertical="center" wrapText="1"/>
    </xf>
    <xf numFmtId="0" fontId="6" fillId="0" borderId="33" xfId="0" applyFont="1" applyBorder="1" applyAlignment="1">
      <alignment horizontal="left" vertical="center" wrapText="1"/>
    </xf>
    <xf numFmtId="0" fontId="6" fillId="0" borderId="12" xfId="0" applyFont="1" applyBorder="1" applyAlignment="1">
      <alignment horizontal="left" vertical="center" wrapText="1"/>
    </xf>
    <xf numFmtId="202" fontId="166" fillId="0" borderId="103"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142"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0" xfId="0" applyFont="1" applyBorder="1" applyAlignment="1">
      <alignment horizontal="center" vertical="center" wrapText="1"/>
    </xf>
    <xf numFmtId="0" fontId="5" fillId="0" borderId="77"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38" xfId="0" applyFont="1" applyFill="1" applyBorder="1" applyAlignment="1">
      <alignment horizontal="center" vertical="center" wrapText="1"/>
    </xf>
    <xf numFmtId="1" fontId="39" fillId="0" borderId="146" xfId="0" applyNumberFormat="1" applyFont="1" applyBorder="1" applyAlignment="1">
      <alignment horizontal="center" vertical="center"/>
    </xf>
    <xf numFmtId="1" fontId="39" fillId="0" borderId="147" xfId="0" applyNumberFormat="1" applyFont="1" applyBorder="1" applyAlignment="1">
      <alignment horizontal="center" vertical="center"/>
    </xf>
    <xf numFmtId="0" fontId="5" fillId="0" borderId="22" xfId="0" applyFont="1" applyBorder="1" applyAlignment="1">
      <alignment horizontal="center" vertical="center" wrapText="1"/>
    </xf>
    <xf numFmtId="0" fontId="0" fillId="0" borderId="33" xfId="0" applyBorder="1" applyAlignment="1">
      <alignment horizontal="center" vertical="center" wrapText="1"/>
    </xf>
    <xf numFmtId="0" fontId="39" fillId="27" borderId="148" xfId="0" applyFont="1" applyFill="1" applyBorder="1" applyAlignment="1" applyProtection="1">
      <alignment horizontal="center" vertical="center"/>
      <protection locked="0"/>
    </xf>
    <xf numFmtId="0" fontId="39" fillId="27" borderId="149" xfId="0" applyFont="1" applyFill="1" applyBorder="1" applyAlignment="1" applyProtection="1">
      <alignment horizontal="center" vertical="center"/>
      <protection locked="0"/>
    </xf>
    <xf numFmtId="0" fontId="39" fillId="27" borderId="150" xfId="0" applyFont="1" applyFill="1" applyBorder="1" applyAlignment="1" applyProtection="1">
      <alignment horizontal="center" vertical="center"/>
      <protection locked="0"/>
    </xf>
    <xf numFmtId="0" fontId="39" fillId="27" borderId="151" xfId="0" applyFont="1" applyFill="1" applyBorder="1" applyAlignment="1" applyProtection="1">
      <alignment horizontal="center" vertical="center"/>
      <protection locked="0"/>
    </xf>
    <xf numFmtId="0" fontId="39" fillId="27" borderId="152" xfId="0" applyFont="1" applyFill="1" applyBorder="1" applyAlignment="1" applyProtection="1">
      <alignment horizontal="center" vertical="center"/>
      <protection locked="0"/>
    </xf>
    <xf numFmtId="0" fontId="0" fillId="0" borderId="37" xfId="0" applyFont="1" applyBorder="1" applyAlignment="1">
      <alignment vertical="center"/>
    </xf>
    <xf numFmtId="0" fontId="0" fillId="0" borderId="30" xfId="0" applyBorder="1" applyAlignment="1">
      <alignment vertical="center"/>
    </xf>
    <xf numFmtId="0" fontId="39" fillId="27" borderId="28" xfId="0" applyFont="1" applyFill="1" applyBorder="1" applyAlignment="1" applyProtection="1">
      <alignment horizontal="center" vertical="center"/>
      <protection locked="0"/>
    </xf>
    <xf numFmtId="0" fontId="39" fillId="27" borderId="10" xfId="0" applyFont="1" applyFill="1" applyBorder="1" applyAlignment="1" applyProtection="1">
      <alignment horizontal="center" vertical="center"/>
      <protection locked="0"/>
    </xf>
    <xf numFmtId="0" fontId="39" fillId="27" borderId="153" xfId="0" applyFont="1" applyFill="1" applyBorder="1" applyAlignment="1" applyProtection="1">
      <alignment horizontal="center" vertical="center"/>
      <protection locked="0"/>
    </xf>
    <xf numFmtId="0" fontId="39" fillId="27" borderId="154" xfId="0" applyFont="1" applyFill="1" applyBorder="1" applyAlignment="1" applyProtection="1">
      <alignment horizontal="center" vertical="center"/>
      <protection locked="0"/>
    </xf>
    <xf numFmtId="0" fontId="39" fillId="27" borderId="33"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39" fillId="27" borderId="22" xfId="0" applyFont="1" applyFill="1" applyBorder="1" applyAlignment="1" applyProtection="1">
      <alignment horizontal="center" vertical="center"/>
      <protection locked="0"/>
    </xf>
    <xf numFmtId="0" fontId="39" fillId="27" borderId="57" xfId="0" applyFont="1" applyFill="1" applyBorder="1" applyAlignment="1" applyProtection="1">
      <alignment horizontal="center" vertical="center"/>
      <protection locked="0"/>
    </xf>
    <xf numFmtId="0" fontId="39" fillId="27" borderId="56" xfId="0" applyFont="1" applyFill="1" applyBorder="1" applyAlignment="1" applyProtection="1">
      <alignment horizontal="center" vertical="center"/>
      <protection locked="0"/>
    </xf>
    <xf numFmtId="0" fontId="39" fillId="27" borderId="114" xfId="0" applyFont="1" applyFill="1" applyBorder="1" applyAlignment="1" applyProtection="1">
      <alignment horizontal="center" vertical="center"/>
      <protection locked="0"/>
    </xf>
    <xf numFmtId="0" fontId="5" fillId="0" borderId="114" xfId="0" applyFont="1" applyBorder="1" applyAlignment="1">
      <alignment horizontal="center" vertical="center" wrapText="1"/>
    </xf>
    <xf numFmtId="0" fontId="0" fillId="0" borderId="57" xfId="0" applyBorder="1" applyAlignment="1">
      <alignment horizontal="center" vertical="center" wrapText="1"/>
    </xf>
    <xf numFmtId="0" fontId="5" fillId="0" borderId="27" xfId="0" applyFont="1" applyBorder="1" applyAlignment="1">
      <alignment horizontal="center" vertical="center" wrapText="1"/>
    </xf>
    <xf numFmtId="0" fontId="0" fillId="0" borderId="0" xfId="0" applyAlignment="1">
      <alignment horizontal="center" vertical="center" wrapText="1"/>
    </xf>
    <xf numFmtId="0" fontId="5" fillId="0" borderId="28" xfId="0" applyFont="1" applyBorder="1" applyAlignment="1">
      <alignment horizontal="center" vertical="center" wrapText="1"/>
    </xf>
    <xf numFmtId="0" fontId="0" fillId="0" borderId="29" xfId="0" applyBorder="1" applyAlignment="1">
      <alignment horizontal="center" vertical="center" wrapText="1"/>
    </xf>
    <xf numFmtId="0" fontId="39" fillId="27" borderId="155" xfId="0" applyFont="1" applyFill="1" applyBorder="1" applyAlignment="1" applyProtection="1">
      <alignment horizontal="center" vertical="center"/>
      <protection locked="0"/>
    </xf>
    <xf numFmtId="0" fontId="39" fillId="27" borderId="156" xfId="0" applyFont="1" applyFill="1" applyBorder="1" applyAlignment="1" applyProtection="1">
      <alignment horizontal="center" vertical="center"/>
      <protection locked="0"/>
    </xf>
    <xf numFmtId="0" fontId="5"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12" xfId="0"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left" vertical="center" wrapText="1"/>
    </xf>
    <xf numFmtId="0" fontId="0" fillId="0" borderId="80" xfId="0" applyBorder="1" applyAlignment="1">
      <alignment horizontal="left" vertical="center" wrapText="1"/>
    </xf>
    <xf numFmtId="0" fontId="39" fillId="27" borderId="23" xfId="0" applyFont="1" applyFill="1" applyBorder="1" applyAlignment="1" applyProtection="1">
      <alignment horizontal="center" vertical="center"/>
      <protection locked="0"/>
    </xf>
    <xf numFmtId="0" fontId="39" fillId="27" borderId="17" xfId="0" applyFont="1" applyFill="1" applyBorder="1" applyAlignment="1" applyProtection="1">
      <alignment horizontal="center" vertical="center"/>
      <protection locked="0"/>
    </xf>
    <xf numFmtId="202" fontId="120" fillId="0" borderId="103" xfId="0" applyNumberFormat="1" applyFont="1" applyBorder="1" applyAlignment="1">
      <alignment horizontal="center" vertical="center" wrapText="1"/>
    </xf>
    <xf numFmtId="202" fontId="120" fillId="0" borderId="78" xfId="0" applyNumberFormat="1" applyFont="1" applyBorder="1" applyAlignment="1">
      <alignment horizontal="center" vertical="center" wrapText="1"/>
    </xf>
    <xf numFmtId="202" fontId="120" fillId="0" borderId="79" xfId="0" applyNumberFormat="1" applyFont="1" applyBorder="1" applyAlignment="1">
      <alignment horizontal="center" vertical="center" wrapText="1"/>
    </xf>
    <xf numFmtId="202" fontId="120" fillId="0" borderId="41" xfId="0" applyNumberFormat="1" applyFont="1" applyBorder="1" applyAlignment="1">
      <alignment horizontal="center" vertical="center" wrapText="1"/>
    </xf>
    <xf numFmtId="202" fontId="120" fillId="0" borderId="50" xfId="0" applyNumberFormat="1" applyFont="1" applyBorder="1" applyAlignment="1">
      <alignment horizontal="center" vertical="center" wrapText="1"/>
    </xf>
    <xf numFmtId="202" fontId="120" fillId="0" borderId="31" xfId="0" applyNumberFormat="1"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indent="1"/>
    </xf>
    <xf numFmtId="0" fontId="0" fillId="0" borderId="49" xfId="0" applyBorder="1" applyAlignment="1">
      <alignment horizontal="center" vertical="center" wrapText="1"/>
    </xf>
    <xf numFmtId="0" fontId="0" fillId="0" borderId="21" xfId="0" applyBorder="1" applyAlignment="1">
      <alignment horizontal="center" vertical="center" wrapText="1"/>
    </xf>
    <xf numFmtId="0" fontId="0" fillId="0" borderId="145" xfId="0" applyBorder="1" applyAlignment="1">
      <alignment horizontal="center" vertical="center" wrapText="1"/>
    </xf>
    <xf numFmtId="0" fontId="0" fillId="0" borderId="38" xfId="0" applyBorder="1" applyAlignment="1">
      <alignment horizontal="center" vertical="center" wrapText="1"/>
    </xf>
    <xf numFmtId="0" fontId="118" fillId="0" borderId="143" xfId="0" applyFont="1" applyBorder="1" applyAlignment="1">
      <alignment horizontal="center" vertical="center" wrapText="1"/>
    </xf>
    <xf numFmtId="0" fontId="118" fillId="0" borderId="49" xfId="0" applyFont="1" applyBorder="1" applyAlignment="1">
      <alignment horizontal="center" vertical="center" wrapText="1"/>
    </xf>
    <xf numFmtId="0" fontId="4" fillId="0" borderId="49" xfId="0" applyFont="1" applyBorder="1" applyAlignment="1">
      <alignment horizontal="center" vertical="center" wrapText="1"/>
    </xf>
    <xf numFmtId="0" fontId="85" fillId="0" borderId="103" xfId="73" applyFont="1" applyBorder="1" applyAlignment="1">
      <alignment horizontal="center" vertical="center"/>
      <protection/>
    </xf>
    <xf numFmtId="0" fontId="85" fillId="0" borderId="78" xfId="73" applyFont="1" applyBorder="1" applyAlignment="1">
      <alignment horizontal="center" vertical="center"/>
      <protection/>
    </xf>
    <xf numFmtId="0" fontId="85" fillId="0" borderId="79" xfId="73" applyFont="1" applyBorder="1" applyAlignment="1">
      <alignment horizontal="center" vertical="center"/>
      <protection/>
    </xf>
    <xf numFmtId="0" fontId="85" fillId="0" borderId="103" xfId="73" applyFont="1" applyBorder="1" applyAlignment="1">
      <alignment horizontal="center"/>
      <protection/>
    </xf>
    <xf numFmtId="0" fontId="85" fillId="0" borderId="78" xfId="73" applyFont="1" applyBorder="1" applyAlignment="1">
      <alignment horizontal="center"/>
      <protection/>
    </xf>
    <xf numFmtId="0" fontId="85" fillId="0" borderId="79" xfId="73" applyFont="1" applyBorder="1" applyAlignment="1">
      <alignment horizontal="center"/>
      <protection/>
    </xf>
    <xf numFmtId="0" fontId="96" fillId="0" borderId="27" xfId="73" applyFont="1" applyBorder="1" applyAlignment="1">
      <alignment horizontal="center" vertical="top" wrapText="1"/>
      <protection/>
    </xf>
    <xf numFmtId="0" fontId="96" fillId="0" borderId="0" xfId="73" applyFont="1" applyBorder="1" applyAlignment="1">
      <alignment horizontal="center" vertical="top" wrapText="1"/>
      <protection/>
    </xf>
    <xf numFmtId="0" fontId="96" fillId="0" borderId="14" xfId="73" applyFont="1" applyBorder="1" applyAlignment="1">
      <alignment horizontal="center" vertical="top" wrapText="1"/>
      <protection/>
    </xf>
    <xf numFmtId="0" fontId="96" fillId="0" borderId="86" xfId="73" applyFont="1" applyBorder="1" applyAlignment="1">
      <alignment horizontal="center" vertical="top" wrapText="1"/>
      <protection/>
    </xf>
    <xf numFmtId="0" fontId="96" fillId="0" borderId="34" xfId="73" applyFont="1" applyBorder="1" applyAlignment="1">
      <alignment horizontal="center" vertical="top" wrapText="1"/>
      <protection/>
    </xf>
    <xf numFmtId="0" fontId="96" fillId="0" borderId="39" xfId="73" applyFont="1" applyBorder="1" applyAlignment="1">
      <alignment horizontal="center" vertical="top" wrapText="1"/>
      <protection/>
    </xf>
    <xf numFmtId="202" fontId="85" fillId="0" borderId="103" xfId="73" applyNumberFormat="1" applyFont="1" applyBorder="1" applyAlignment="1">
      <alignment horizontal="center" vertical="center" wrapText="1"/>
      <protection/>
    </xf>
    <xf numFmtId="202" fontId="85" fillId="0" borderId="78" xfId="73" applyNumberFormat="1" applyFont="1" applyBorder="1" applyAlignment="1">
      <alignment horizontal="center" vertical="center" wrapText="1"/>
      <protection/>
    </xf>
    <xf numFmtId="202" fontId="85" fillId="0" borderId="79" xfId="73" applyNumberFormat="1" applyFont="1" applyBorder="1" applyAlignment="1">
      <alignment horizontal="center" vertical="center" wrapText="1"/>
      <protection/>
    </xf>
    <xf numFmtId="202" fontId="85" fillId="0" borderId="41" xfId="73" applyNumberFormat="1" applyFont="1" applyBorder="1" applyAlignment="1">
      <alignment horizontal="center" vertical="center" wrapText="1"/>
      <protection/>
    </xf>
    <xf numFmtId="202" fontId="85" fillId="0" borderId="50" xfId="73" applyNumberFormat="1" applyFont="1" applyBorder="1" applyAlignment="1">
      <alignment horizontal="center" vertical="center" wrapText="1"/>
      <protection/>
    </xf>
    <xf numFmtId="202" fontId="85" fillId="0" borderId="31" xfId="73" applyNumberFormat="1" applyFont="1" applyBorder="1" applyAlignment="1">
      <alignment horizontal="center" vertical="center" wrapText="1"/>
      <protection/>
    </xf>
    <xf numFmtId="0" fontId="6" fillId="0" borderId="27" xfId="73" applyFont="1" applyBorder="1" applyAlignment="1">
      <alignment horizontal="center" vertical="top" wrapText="1"/>
      <protection/>
    </xf>
    <xf numFmtId="0" fontId="6" fillId="0" borderId="0" xfId="73" applyFont="1" applyBorder="1" applyAlignment="1">
      <alignment horizontal="center" vertical="top" wrapText="1"/>
      <protection/>
    </xf>
    <xf numFmtId="0" fontId="6" fillId="0" borderId="14" xfId="73" applyFont="1" applyBorder="1" applyAlignment="1">
      <alignment horizontal="center" vertical="top" wrapText="1"/>
      <protection/>
    </xf>
    <xf numFmtId="0" fontId="6" fillId="0" borderId="86" xfId="73" applyFont="1" applyBorder="1" applyAlignment="1">
      <alignment horizontal="center" vertical="top" wrapText="1"/>
      <protection/>
    </xf>
    <xf numFmtId="0" fontId="6" fillId="0" borderId="34" xfId="73" applyFont="1" applyBorder="1" applyAlignment="1">
      <alignment horizontal="center" vertical="top" wrapText="1"/>
      <protection/>
    </xf>
    <xf numFmtId="0" fontId="6" fillId="0" borderId="39" xfId="73" applyFont="1" applyBorder="1" applyAlignment="1">
      <alignment horizontal="center" vertical="top" wrapText="1"/>
      <protection/>
    </xf>
    <xf numFmtId="0" fontId="89" fillId="0" borderId="97" xfId="63" applyFont="1" applyBorder="1" applyAlignment="1">
      <alignment horizontal="center" vertical="top" wrapText="1"/>
      <protection/>
    </xf>
    <xf numFmtId="0" fontId="89" fillId="0" borderId="98" xfId="63" applyFont="1" applyBorder="1" applyAlignment="1">
      <alignment horizontal="center" vertical="top" wrapText="1"/>
      <protection/>
    </xf>
    <xf numFmtId="0" fontId="97" fillId="27" borderId="83" xfId="73" applyFont="1" applyFill="1" applyBorder="1" applyAlignment="1">
      <alignment horizontal="center" vertical="center" wrapText="1"/>
      <protection/>
    </xf>
    <xf numFmtId="0" fontId="97" fillId="27" borderId="84" xfId="73" applyFont="1" applyFill="1" applyBorder="1" applyAlignment="1">
      <alignment horizontal="center" vertical="center" wrapText="1"/>
      <protection/>
    </xf>
    <xf numFmtId="0" fontId="97" fillId="27" borderId="84" xfId="63" applyFont="1" applyFill="1" applyBorder="1" applyAlignment="1">
      <alignment horizontal="center" vertical="center" wrapText="1"/>
      <protection/>
    </xf>
    <xf numFmtId="0" fontId="97" fillId="27" borderId="85" xfId="63" applyFont="1" applyFill="1" applyBorder="1" applyAlignment="1">
      <alignment horizontal="center" vertical="center" wrapText="1"/>
      <protection/>
    </xf>
    <xf numFmtId="0" fontId="98" fillId="27" borderId="101" xfId="73" applyFont="1" applyFill="1" applyBorder="1" applyAlignment="1" applyProtection="1">
      <alignment horizontal="center" vertical="center" wrapText="1"/>
      <protection locked="0"/>
    </xf>
    <xf numFmtId="0" fontId="98" fillId="27" borderId="39" xfId="73" applyFont="1" applyFill="1" applyBorder="1" applyAlignment="1" applyProtection="1">
      <alignment horizontal="center" vertical="center" wrapText="1"/>
      <protection locked="0"/>
    </xf>
    <xf numFmtId="0" fontId="97" fillId="27" borderId="34" xfId="73" applyFont="1" applyFill="1" applyBorder="1" applyAlignment="1">
      <alignment horizontal="center" vertical="center" wrapText="1"/>
      <protection/>
    </xf>
    <xf numFmtId="0" fontId="6" fillId="0" borderId="27" xfId="0" applyFont="1" applyBorder="1" applyAlignment="1">
      <alignment horizontal="center" vertical="top" wrapText="1"/>
    </xf>
    <xf numFmtId="0" fontId="6" fillId="0" borderId="14" xfId="0" applyFont="1" applyBorder="1" applyAlignment="1">
      <alignment horizontal="center" vertical="top" wrapText="1"/>
    </xf>
    <xf numFmtId="0" fontId="6" fillId="0" borderId="86" xfId="0" applyFont="1" applyBorder="1" applyAlignment="1">
      <alignment horizontal="center" vertical="top" wrapText="1"/>
    </xf>
    <xf numFmtId="0" fontId="6" fillId="0" borderId="39" xfId="0" applyFont="1" applyBorder="1" applyAlignment="1">
      <alignment horizontal="center" vertical="top" wrapText="1"/>
    </xf>
    <xf numFmtId="38" fontId="39" fillId="27" borderId="100" xfId="50" applyFont="1" applyFill="1" applyBorder="1" applyAlignment="1" applyProtection="1">
      <alignment horizontal="right" vertical="center"/>
      <protection locked="0"/>
    </xf>
    <xf numFmtId="38" fontId="39" fillId="27" borderId="86" xfId="50" applyFont="1" applyFill="1" applyBorder="1" applyAlignment="1" applyProtection="1">
      <alignment horizontal="right" vertical="center"/>
      <protection locked="0"/>
    </xf>
    <xf numFmtId="0" fontId="5" fillId="0" borderId="101" xfId="0" applyFont="1" applyBorder="1" applyAlignment="1" applyProtection="1">
      <alignment horizontal="right" vertical="center"/>
      <protection locked="0"/>
    </xf>
    <xf numFmtId="0" fontId="0" fillId="0" borderId="39" xfId="0" applyFont="1" applyBorder="1" applyAlignment="1">
      <alignment horizontal="right" vertical="center"/>
    </xf>
    <xf numFmtId="202" fontId="0" fillId="0" borderId="78" xfId="0" applyNumberFormat="1" applyFont="1" applyBorder="1" applyAlignment="1">
      <alignment horizontal="center" vertical="center" wrapText="1"/>
    </xf>
    <xf numFmtId="202" fontId="0" fillId="0" borderId="50" xfId="0" applyNumberFormat="1" applyFont="1" applyBorder="1" applyAlignment="1">
      <alignment horizontal="center" vertical="center" wrapText="1"/>
    </xf>
    <xf numFmtId="0" fontId="75" fillId="27" borderId="83" xfId="0" applyFont="1" applyFill="1" applyBorder="1" applyAlignment="1">
      <alignment horizontal="center" vertical="center" wrapText="1"/>
    </xf>
    <xf numFmtId="0" fontId="75" fillId="27" borderId="84" xfId="0" applyFont="1" applyFill="1" applyBorder="1" applyAlignment="1">
      <alignment horizontal="center" vertical="center" wrapText="1"/>
    </xf>
    <xf numFmtId="0" fontId="75" fillId="27" borderId="85" xfId="0" applyFont="1" applyFill="1" applyBorder="1" applyAlignment="1">
      <alignment horizontal="center" vertical="center" wrapText="1"/>
    </xf>
    <xf numFmtId="38" fontId="48" fillId="27" borderId="100" xfId="50" applyFont="1" applyFill="1" applyBorder="1" applyAlignment="1" applyProtection="1">
      <alignment horizontal="right" vertical="center"/>
      <protection locked="0"/>
    </xf>
    <xf numFmtId="38" fontId="48" fillId="27" borderId="86" xfId="50" applyFont="1" applyFill="1" applyBorder="1" applyAlignment="1" applyProtection="1">
      <alignment horizontal="right" vertical="center"/>
      <protection locked="0"/>
    </xf>
    <xf numFmtId="0" fontId="5" fillId="0" borderId="101" xfId="0" applyFont="1" applyBorder="1" applyAlignment="1">
      <alignment horizontal="right" vertical="center" wrapText="1"/>
    </xf>
    <xf numFmtId="0" fontId="5" fillId="0" borderId="39" xfId="0" applyFont="1" applyBorder="1" applyAlignment="1">
      <alignment horizontal="right" vertical="center" wrapText="1"/>
    </xf>
    <xf numFmtId="0" fontId="75" fillId="27" borderId="34" xfId="0" applyFont="1" applyFill="1" applyBorder="1" applyAlignment="1">
      <alignment horizontal="center" vertical="center" wrapText="1"/>
    </xf>
    <xf numFmtId="0" fontId="5" fillId="0" borderId="34" xfId="0" applyFont="1" applyBorder="1" applyAlignment="1">
      <alignment horizontal="center" vertical="top" wrapText="1"/>
    </xf>
    <xf numFmtId="0" fontId="5" fillId="0" borderId="39" xfId="0" applyFont="1" applyBorder="1" applyAlignment="1">
      <alignment horizontal="center" vertical="top" wrapText="1"/>
    </xf>
    <xf numFmtId="0" fontId="5" fillId="0" borderId="86" xfId="0" applyFont="1" applyBorder="1" applyAlignment="1">
      <alignment horizontal="center" vertical="top" wrapText="1"/>
    </xf>
    <xf numFmtId="0" fontId="0" fillId="0" borderId="34" xfId="0" applyFont="1" applyBorder="1" applyAlignment="1">
      <alignment horizontal="center" vertical="top" wrapText="1"/>
    </xf>
    <xf numFmtId="0" fontId="0" fillId="0" borderId="39" xfId="0" applyFont="1" applyBorder="1" applyAlignment="1">
      <alignment horizontal="center" vertical="top" wrapText="1"/>
    </xf>
    <xf numFmtId="0" fontId="0" fillId="0" borderId="103"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103" xfId="0" applyFont="1" applyBorder="1" applyAlignment="1">
      <alignment horizontal="center"/>
    </xf>
    <xf numFmtId="0" fontId="0" fillId="0" borderId="79" xfId="0" applyFont="1" applyBorder="1" applyAlignment="1">
      <alignment horizontal="center"/>
    </xf>
    <xf numFmtId="0" fontId="0" fillId="0" borderId="78" xfId="0" applyFont="1" applyBorder="1" applyAlignment="1">
      <alignment horizontal="center"/>
    </xf>
    <xf numFmtId="0" fontId="104" fillId="27" borderId="83" xfId="73" applyFont="1" applyFill="1" applyBorder="1" applyAlignment="1">
      <alignment horizontal="center" vertical="center" wrapText="1"/>
      <protection/>
    </xf>
    <xf numFmtId="0" fontId="104" fillId="27" borderId="84" xfId="73" applyFont="1" applyFill="1" applyBorder="1" applyAlignment="1">
      <alignment horizontal="center" vertical="center" wrapText="1"/>
      <protection/>
    </xf>
    <xf numFmtId="0" fontId="104" fillId="27" borderId="84" xfId="63" applyFont="1" applyFill="1" applyBorder="1" applyAlignment="1">
      <alignment horizontal="center" vertical="center" wrapText="1"/>
      <protection/>
    </xf>
    <xf numFmtId="0" fontId="104" fillId="27" borderId="85" xfId="63" applyFont="1" applyFill="1" applyBorder="1" applyAlignment="1">
      <alignment horizontal="center" vertical="center" wrapText="1"/>
      <protection/>
    </xf>
    <xf numFmtId="0" fontId="105" fillId="27" borderId="100" xfId="0" applyFont="1" applyFill="1" applyBorder="1" applyAlignment="1">
      <alignment horizontal="center" vertical="center" wrapText="1"/>
    </xf>
    <xf numFmtId="0" fontId="106" fillId="27" borderId="86" xfId="0" applyFont="1" applyFill="1" applyBorder="1" applyAlignment="1">
      <alignment horizontal="center" vertical="center" wrapText="1"/>
    </xf>
    <xf numFmtId="0" fontId="5" fillId="0" borderId="101" xfId="65" applyFont="1" applyBorder="1" applyAlignment="1">
      <alignment horizontal="center" vertical="center" wrapText="1"/>
      <protection/>
    </xf>
    <xf numFmtId="0" fontId="5" fillId="0" borderId="39" xfId="65" applyFont="1" applyBorder="1" applyAlignment="1">
      <alignment horizontal="center" vertical="center" wrapText="1"/>
      <protection/>
    </xf>
    <xf numFmtId="38" fontId="57" fillId="27" borderId="100" xfId="50" applyFont="1" applyFill="1" applyBorder="1" applyAlignment="1">
      <alignment vertical="center"/>
    </xf>
    <xf numFmtId="0" fontId="57" fillId="27" borderId="86" xfId="0" applyFont="1" applyFill="1" applyBorder="1" applyAlignment="1">
      <alignment vertical="center"/>
    </xf>
    <xf numFmtId="38" fontId="5" fillId="0" borderId="101" xfId="50" applyFont="1" applyFill="1" applyBorder="1" applyAlignment="1">
      <alignment horizontal="right" vertical="center"/>
    </xf>
    <xf numFmtId="0" fontId="6" fillId="0" borderId="103"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78" xfId="0" applyFont="1" applyBorder="1" applyAlignment="1">
      <alignment vertical="center"/>
    </xf>
    <xf numFmtId="0" fontId="6" fillId="0" borderId="79" xfId="0" applyFont="1" applyBorder="1" applyAlignment="1">
      <alignment vertical="center"/>
    </xf>
    <xf numFmtId="0" fontId="6" fillId="0" borderId="86" xfId="0" applyFont="1" applyBorder="1" applyAlignment="1">
      <alignment vertical="center"/>
    </xf>
    <xf numFmtId="0" fontId="6" fillId="0" borderId="34" xfId="0" applyFont="1" applyBorder="1" applyAlignment="1">
      <alignment vertical="center"/>
    </xf>
    <xf numFmtId="0" fontId="6" fillId="0" borderId="39" xfId="0" applyFont="1" applyBorder="1" applyAlignment="1">
      <alignment vertical="center"/>
    </xf>
    <xf numFmtId="0" fontId="6" fillId="0" borderId="86" xfId="0" applyFont="1" applyBorder="1" applyAlignment="1">
      <alignment horizontal="center" vertical="center"/>
    </xf>
    <xf numFmtId="0" fontId="6" fillId="0" borderId="39" xfId="0" applyFont="1" applyBorder="1" applyAlignment="1">
      <alignment horizontal="center" vertical="center"/>
    </xf>
    <xf numFmtId="0" fontId="105" fillId="27" borderId="100" xfId="65" applyFont="1" applyFill="1" applyBorder="1" applyAlignment="1">
      <alignment horizontal="center" vertical="center" wrapText="1"/>
      <protection/>
    </xf>
    <xf numFmtId="0" fontId="106" fillId="27" borderId="86" xfId="65" applyFont="1" applyFill="1" applyBorder="1" applyAlignment="1">
      <alignment horizontal="center" vertical="center" wrapText="1"/>
      <protection/>
    </xf>
    <xf numFmtId="0" fontId="60" fillId="0" borderId="40" xfId="0" applyFont="1" applyBorder="1" applyAlignment="1">
      <alignment horizontal="center" vertical="center" wrapText="1"/>
    </xf>
    <xf numFmtId="0" fontId="60" fillId="0" borderId="40" xfId="0" applyFont="1" applyBorder="1" applyAlignment="1">
      <alignment horizontal="center" vertical="center"/>
    </xf>
    <xf numFmtId="0" fontId="62" fillId="0" borderId="157" xfId="0" applyFont="1" applyFill="1" applyBorder="1" applyAlignment="1">
      <alignment vertical="center"/>
    </xf>
    <xf numFmtId="0" fontId="62" fillId="0" borderId="0" xfId="0" applyFont="1" applyFill="1" applyBorder="1" applyAlignment="1">
      <alignment vertical="center"/>
    </xf>
    <xf numFmtId="176" fontId="0" fillId="37" borderId="50" xfId="50" applyNumberFormat="1" applyFont="1" applyFill="1" applyBorder="1" applyAlignment="1">
      <alignment horizontal="center" vertical="center" shrinkToFit="1"/>
    </xf>
    <xf numFmtId="187" fontId="60" fillId="0" borderId="40" xfId="42" applyNumberFormat="1" applyFont="1" applyFill="1" applyBorder="1" applyAlignment="1" quotePrefix="1">
      <alignment horizontal="right" vertical="center" indent="1" shrinkToFit="1"/>
    </xf>
    <xf numFmtId="187" fontId="60" fillId="0" borderId="40" xfId="42" applyNumberFormat="1" applyFont="1" applyFill="1" applyBorder="1" applyAlignment="1">
      <alignment horizontal="right" vertical="center" indent="1" shrinkToFit="1"/>
    </xf>
    <xf numFmtId="187" fontId="60" fillId="15" borderId="40" xfId="42" applyNumberFormat="1" applyFont="1" applyFill="1" applyBorder="1" applyAlignment="1">
      <alignment horizontal="right" vertical="center" indent="1" shrinkToFit="1"/>
    </xf>
    <xf numFmtId="176" fontId="0" fillId="0" borderId="103" xfId="50" applyNumberFormat="1" applyFont="1" applyBorder="1" applyAlignment="1">
      <alignment horizontal="center" vertical="center" wrapText="1" shrinkToFit="1"/>
    </xf>
    <xf numFmtId="176" fontId="0" fillId="0" borderId="78" xfId="50" applyNumberFormat="1" applyFont="1" applyBorder="1" applyAlignment="1">
      <alignment horizontal="center" vertical="center" wrapText="1" shrinkToFit="1"/>
    </xf>
    <xf numFmtId="176" fontId="0" fillId="0" borderId="79" xfId="50" applyNumberFormat="1" applyFont="1" applyBorder="1" applyAlignment="1">
      <alignment horizontal="center" vertical="center" wrapText="1" shrinkToFit="1"/>
    </xf>
    <xf numFmtId="176" fontId="60" fillId="37" borderId="40" xfId="50" applyNumberFormat="1" applyFont="1" applyFill="1" applyBorder="1" applyAlignment="1">
      <alignment horizontal="right" vertical="center" indent="1" shrinkToFit="1"/>
    </xf>
    <xf numFmtId="176" fontId="60" fillId="0" borderId="0" xfId="50" applyNumberFormat="1" applyFont="1" applyFill="1" applyBorder="1" applyAlignment="1">
      <alignment horizontal="left" vertical="top" wrapText="1" shrinkToFit="1"/>
    </xf>
    <xf numFmtId="176" fontId="0" fillId="0" borderId="40" xfId="50" applyNumberFormat="1" applyFont="1" applyBorder="1" applyAlignment="1">
      <alignment horizontal="center" vertical="center" shrinkToFi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4" fillId="37" borderId="41" xfId="0" applyFont="1" applyFill="1" applyBorder="1" applyAlignment="1">
      <alignment horizontal="center" vertical="center"/>
    </xf>
    <xf numFmtId="0" fontId="24" fillId="37" borderId="50" xfId="0" applyFont="1" applyFill="1" applyBorder="1" applyAlignment="1">
      <alignment horizontal="center" vertical="center"/>
    </xf>
    <xf numFmtId="0" fontId="24" fillId="37" borderId="31" xfId="0" applyFont="1" applyFill="1" applyBorder="1" applyAlignment="1">
      <alignment horizontal="center" vertical="center"/>
    </xf>
    <xf numFmtId="0" fontId="61" fillId="0" borderId="46" xfId="0" applyFont="1" applyBorder="1" applyAlignment="1">
      <alignment vertical="center"/>
    </xf>
    <xf numFmtId="0" fontId="61" fillId="0" borderId="0" xfId="0" applyFont="1" applyBorder="1" applyAlignment="1">
      <alignment vertical="center"/>
    </xf>
    <xf numFmtId="0" fontId="0" fillId="0" borderId="103"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8"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176" fontId="60" fillId="15" borderId="40" xfId="50" applyNumberFormat="1" applyFont="1" applyFill="1" applyBorder="1" applyAlignment="1">
      <alignment horizontal="right" vertical="center" indent="1" shrinkToFit="1"/>
    </xf>
    <xf numFmtId="176" fontId="0" fillId="0" borderId="40" xfId="50" applyNumberFormat="1" applyFont="1" applyBorder="1" applyAlignment="1">
      <alignment horizontal="center" vertical="center" wrapText="1" shrinkToFit="1"/>
    </xf>
    <xf numFmtId="0" fontId="61" fillId="0" borderId="113" xfId="0" applyFont="1" applyBorder="1" applyAlignment="1">
      <alignment vertical="center"/>
    </xf>
    <xf numFmtId="0" fontId="61" fillId="0" borderId="43" xfId="0" applyFont="1" applyBorder="1" applyAlignment="1">
      <alignment vertical="center"/>
    </xf>
    <xf numFmtId="0" fontId="24" fillId="0" borderId="40" xfId="0" applyFont="1" applyBorder="1" applyAlignment="1">
      <alignment horizontal="center" vertical="center"/>
    </xf>
    <xf numFmtId="0" fontId="24" fillId="0" borderId="26" xfId="0" applyFont="1" applyBorder="1" applyAlignment="1">
      <alignment horizontal="center" vertical="center"/>
    </xf>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37" borderId="26" xfId="0" applyFont="1" applyFill="1" applyBorder="1" applyAlignment="1">
      <alignment horizontal="center" vertical="center"/>
    </xf>
    <xf numFmtId="0" fontId="60" fillId="37"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60" fillId="15" borderId="26" xfId="0" applyFont="1" applyFill="1" applyBorder="1" applyAlignment="1">
      <alignment horizontal="center" vertical="center"/>
    </xf>
    <xf numFmtId="0" fontId="60" fillId="15" borderId="13" xfId="0" applyFont="1" applyFill="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チェック表表紙&amp;申請書＆事業所一覧表" xfId="66"/>
    <cellStyle name="標準_チェック表表紙のみ" xfId="67"/>
    <cellStyle name="標準_更新審査用トラックチェックリストexcel版05.11" xfId="68"/>
    <cellStyle name="標準_更新審査用トラックチェックリストexcel版05.11 2" xfId="69"/>
    <cellStyle name="標準_申請用トラックチェックリスト記入表（その２）改訂04.11" xfId="70"/>
    <cellStyle name="標準_申請用トラックチェックリスト記入表（その２）改訂04.11_チェックリスト改訂07.03 2" xfId="71"/>
    <cellStyle name="標準_申請用トラックチェックリスト記入表（その２）改訂04.11_申請用トラックチェックリストexcel版05.04 2" xfId="72"/>
    <cellStyle name="標準_定期審査用トラックチェックリストexcel版06.01"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34" y="398"/>
            <a:ext cx="417"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171450</xdr:colOff>
      <xdr:row>0</xdr:row>
      <xdr:rowOff>114300</xdr:rowOff>
    </xdr:from>
    <xdr:to>
      <xdr:col>2</xdr:col>
      <xdr:colOff>219075</xdr:colOff>
      <xdr:row>8</xdr:row>
      <xdr:rowOff>9525</xdr:rowOff>
    </xdr:to>
    <xdr:pic>
      <xdr:nvPicPr>
        <xdr:cNvPr id="14" name="Picture 14" descr="認証ロゴマーク（陸）改訂120409"/>
        <xdr:cNvPicPr preferRelativeResize="1">
          <a:picLocks noChangeAspect="1"/>
        </xdr:cNvPicPr>
      </xdr:nvPicPr>
      <xdr:blipFill>
        <a:blip r:embed="rId1"/>
        <a:stretch>
          <a:fillRect/>
        </a:stretch>
      </xdr:blipFill>
      <xdr:spPr>
        <a:xfrm>
          <a:off x="171450" y="114300"/>
          <a:ext cx="1266825"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85725</xdr:rowOff>
    </xdr:from>
    <xdr:to>
      <xdr:col>2</xdr:col>
      <xdr:colOff>66675</xdr:colOff>
      <xdr:row>6</xdr:row>
      <xdr:rowOff>295275</xdr:rowOff>
    </xdr:to>
    <xdr:grpSp>
      <xdr:nvGrpSpPr>
        <xdr:cNvPr id="1" name="グループ化 1"/>
        <xdr:cNvGrpSpPr>
          <a:grpSpLocks/>
        </xdr:cNvGrpSpPr>
      </xdr:nvGrpSpPr>
      <xdr:grpSpPr>
        <a:xfrm>
          <a:off x="0" y="1666875"/>
          <a:ext cx="619125" cy="209550"/>
          <a:chOff x="8086725" y="2133600"/>
          <a:chExt cx="619125" cy="209550"/>
        </a:xfrm>
        <a:solidFill>
          <a:srgbClr val="FFFFFF"/>
        </a:solidFill>
      </xdr:grpSpPr>
    </xdr:grpSp>
    <xdr:clientData/>
  </xdr:twoCellAnchor>
  <xdr:twoCellAnchor>
    <xdr:from>
      <xdr:col>0</xdr:col>
      <xdr:colOff>0</xdr:colOff>
      <xdr:row>7</xdr:row>
      <xdr:rowOff>28575</xdr:rowOff>
    </xdr:from>
    <xdr:to>
      <xdr:col>2</xdr:col>
      <xdr:colOff>66675</xdr:colOff>
      <xdr:row>7</xdr:row>
      <xdr:rowOff>238125</xdr:rowOff>
    </xdr:to>
    <xdr:grpSp>
      <xdr:nvGrpSpPr>
        <xdr:cNvPr id="4" name="グループ化 4"/>
        <xdr:cNvGrpSpPr>
          <a:grpSpLocks/>
        </xdr:cNvGrpSpPr>
      </xdr:nvGrpSpPr>
      <xdr:grpSpPr>
        <a:xfrm>
          <a:off x="0" y="1962150"/>
          <a:ext cx="619125" cy="209550"/>
          <a:chOff x="8086725" y="2133600"/>
          <a:chExt cx="619125" cy="209550"/>
        </a:xfrm>
        <a:solidFill>
          <a:srgbClr val="FFFFFF"/>
        </a:solidFill>
      </xdr:grpSpPr>
    </xdr:grpSp>
    <xdr:clientData/>
  </xdr:twoCellAnchor>
  <xdr:twoCellAnchor>
    <xdr:from>
      <xdr:col>0</xdr:col>
      <xdr:colOff>0</xdr:colOff>
      <xdr:row>8</xdr:row>
      <xdr:rowOff>19050</xdr:rowOff>
    </xdr:from>
    <xdr:to>
      <xdr:col>2</xdr:col>
      <xdr:colOff>66675</xdr:colOff>
      <xdr:row>8</xdr:row>
      <xdr:rowOff>228600</xdr:rowOff>
    </xdr:to>
    <xdr:grpSp>
      <xdr:nvGrpSpPr>
        <xdr:cNvPr id="7" name="グループ化 7"/>
        <xdr:cNvGrpSpPr>
          <a:grpSpLocks/>
        </xdr:cNvGrpSpPr>
      </xdr:nvGrpSpPr>
      <xdr:grpSpPr>
        <a:xfrm>
          <a:off x="0" y="2209800"/>
          <a:ext cx="619125" cy="209550"/>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0" name="グループ化 10"/>
        <xdr:cNvGrpSpPr>
          <a:grpSpLocks/>
        </xdr:cNvGrpSpPr>
      </xdr:nvGrpSpPr>
      <xdr:grpSpPr>
        <a:xfrm>
          <a:off x="0" y="2790825"/>
          <a:ext cx="619125" cy="209550"/>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228600</xdr:rowOff>
    </xdr:to>
    <xdr:grpSp>
      <xdr:nvGrpSpPr>
        <xdr:cNvPr id="13" name="グループ化 13"/>
        <xdr:cNvGrpSpPr>
          <a:grpSpLocks/>
        </xdr:cNvGrpSpPr>
      </xdr:nvGrpSpPr>
      <xdr:grpSpPr>
        <a:xfrm>
          <a:off x="0" y="3752850"/>
          <a:ext cx="619125" cy="209550"/>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228600</xdr:rowOff>
    </xdr:to>
    <xdr:grpSp>
      <xdr:nvGrpSpPr>
        <xdr:cNvPr id="16" name="グループ化 16"/>
        <xdr:cNvGrpSpPr>
          <a:grpSpLocks/>
        </xdr:cNvGrpSpPr>
      </xdr:nvGrpSpPr>
      <xdr:grpSpPr>
        <a:xfrm>
          <a:off x="0" y="4010025"/>
          <a:ext cx="619125" cy="209550"/>
          <a:chOff x="8086725" y="2133600"/>
          <a:chExt cx="619125" cy="209550"/>
        </a:xfrm>
        <a:solidFill>
          <a:srgbClr val="FFFFFF"/>
        </a:solidFill>
      </xdr:grpSpPr>
    </xdr:grpSp>
    <xdr:clientData/>
  </xdr:twoCellAnchor>
  <xdr:twoCellAnchor>
    <xdr:from>
      <xdr:col>0</xdr:col>
      <xdr:colOff>0</xdr:colOff>
      <xdr:row>15</xdr:row>
      <xdr:rowOff>19050</xdr:rowOff>
    </xdr:from>
    <xdr:to>
      <xdr:col>2</xdr:col>
      <xdr:colOff>66675</xdr:colOff>
      <xdr:row>15</xdr:row>
      <xdr:rowOff>228600</xdr:rowOff>
    </xdr:to>
    <xdr:grpSp>
      <xdr:nvGrpSpPr>
        <xdr:cNvPr id="19" name="グループ化 19"/>
        <xdr:cNvGrpSpPr>
          <a:grpSpLocks/>
        </xdr:cNvGrpSpPr>
      </xdr:nvGrpSpPr>
      <xdr:grpSpPr>
        <a:xfrm>
          <a:off x="0" y="4267200"/>
          <a:ext cx="619125" cy="209550"/>
          <a:chOff x="8086725" y="2133600"/>
          <a:chExt cx="619125" cy="209550"/>
        </a:xfrm>
        <a:solidFill>
          <a:srgbClr val="FFFFFF"/>
        </a:solidFill>
      </xdr:grpSpPr>
    </xdr:grpSp>
    <xdr:clientData/>
  </xdr:twoCellAnchor>
  <xdr:twoCellAnchor>
    <xdr:from>
      <xdr:col>0</xdr:col>
      <xdr:colOff>0</xdr:colOff>
      <xdr:row>17</xdr:row>
      <xdr:rowOff>19050</xdr:rowOff>
    </xdr:from>
    <xdr:to>
      <xdr:col>2</xdr:col>
      <xdr:colOff>66675</xdr:colOff>
      <xdr:row>17</xdr:row>
      <xdr:rowOff>228600</xdr:rowOff>
    </xdr:to>
    <xdr:grpSp>
      <xdr:nvGrpSpPr>
        <xdr:cNvPr id="22" name="グループ化 22"/>
        <xdr:cNvGrpSpPr>
          <a:grpSpLocks/>
        </xdr:cNvGrpSpPr>
      </xdr:nvGrpSpPr>
      <xdr:grpSpPr>
        <a:xfrm>
          <a:off x="0" y="4781550"/>
          <a:ext cx="619125" cy="209550"/>
          <a:chOff x="8086725" y="2133600"/>
          <a:chExt cx="619125" cy="209550"/>
        </a:xfrm>
        <a:solidFill>
          <a:srgbClr val="FFFFFF"/>
        </a:solidFill>
      </xdr:grpSpPr>
    </xdr:grpSp>
    <xdr:clientData/>
  </xdr:twoCellAnchor>
  <xdr:twoCellAnchor>
    <xdr:from>
      <xdr:col>0</xdr:col>
      <xdr:colOff>0</xdr:colOff>
      <xdr:row>18</xdr:row>
      <xdr:rowOff>104775</xdr:rowOff>
    </xdr:from>
    <xdr:to>
      <xdr:col>2</xdr:col>
      <xdr:colOff>66675</xdr:colOff>
      <xdr:row>18</xdr:row>
      <xdr:rowOff>276225</xdr:rowOff>
    </xdr:to>
    <xdr:grpSp>
      <xdr:nvGrpSpPr>
        <xdr:cNvPr id="25" name="グループ化 25"/>
        <xdr:cNvGrpSpPr>
          <a:grpSpLocks/>
        </xdr:cNvGrpSpPr>
      </xdr:nvGrpSpPr>
      <xdr:grpSpPr>
        <a:xfrm>
          <a:off x="0" y="5124450"/>
          <a:ext cx="619125" cy="171450"/>
          <a:chOff x="8086725" y="2133600"/>
          <a:chExt cx="619125" cy="209550"/>
        </a:xfrm>
        <a:solidFill>
          <a:srgbClr val="FFFFFF"/>
        </a:solidFill>
      </xdr:grpSpPr>
    </xdr:grpSp>
    <xdr:clientData/>
  </xdr:twoCellAnchor>
  <xdr:twoCellAnchor>
    <xdr:from>
      <xdr:col>0</xdr:col>
      <xdr:colOff>0</xdr:colOff>
      <xdr:row>22</xdr:row>
      <xdr:rowOff>19050</xdr:rowOff>
    </xdr:from>
    <xdr:to>
      <xdr:col>2</xdr:col>
      <xdr:colOff>66675</xdr:colOff>
      <xdr:row>22</xdr:row>
      <xdr:rowOff>228600</xdr:rowOff>
    </xdr:to>
    <xdr:grpSp>
      <xdr:nvGrpSpPr>
        <xdr:cNvPr id="28" name="グループ化 28"/>
        <xdr:cNvGrpSpPr>
          <a:grpSpLocks/>
        </xdr:cNvGrpSpPr>
      </xdr:nvGrpSpPr>
      <xdr:grpSpPr>
        <a:xfrm>
          <a:off x="0" y="6372225"/>
          <a:ext cx="619125" cy="209550"/>
          <a:chOff x="8086725" y="2133600"/>
          <a:chExt cx="619125" cy="209550"/>
        </a:xfrm>
        <a:solidFill>
          <a:srgbClr val="FFFFFF"/>
        </a:solidFill>
      </xdr:grpSpPr>
    </xdr:grpSp>
    <xdr:clientData/>
  </xdr:twoCellAnchor>
  <xdr:twoCellAnchor>
    <xdr:from>
      <xdr:col>0</xdr:col>
      <xdr:colOff>0</xdr:colOff>
      <xdr:row>23</xdr:row>
      <xdr:rowOff>28575</xdr:rowOff>
    </xdr:from>
    <xdr:to>
      <xdr:col>2</xdr:col>
      <xdr:colOff>66675</xdr:colOff>
      <xdr:row>23</xdr:row>
      <xdr:rowOff>209550</xdr:rowOff>
    </xdr:to>
    <xdr:grpSp>
      <xdr:nvGrpSpPr>
        <xdr:cNvPr id="31" name="グループ化 31"/>
        <xdr:cNvGrpSpPr>
          <a:grpSpLocks/>
        </xdr:cNvGrpSpPr>
      </xdr:nvGrpSpPr>
      <xdr:grpSpPr>
        <a:xfrm>
          <a:off x="0" y="6772275"/>
          <a:ext cx="619125" cy="180975"/>
          <a:chOff x="8086725" y="2133600"/>
          <a:chExt cx="619125" cy="209550"/>
        </a:xfrm>
        <a:solidFill>
          <a:srgbClr val="FFFFFF"/>
        </a:solidFill>
      </xdr:grpSpPr>
    </xdr:grpSp>
    <xdr:clientData/>
  </xdr:twoCellAnchor>
  <xdr:twoCellAnchor>
    <xdr:from>
      <xdr:col>0</xdr:col>
      <xdr:colOff>0</xdr:colOff>
      <xdr:row>24</xdr:row>
      <xdr:rowOff>57150</xdr:rowOff>
    </xdr:from>
    <xdr:to>
      <xdr:col>2</xdr:col>
      <xdr:colOff>66675</xdr:colOff>
      <xdr:row>24</xdr:row>
      <xdr:rowOff>209550</xdr:rowOff>
    </xdr:to>
    <xdr:grpSp>
      <xdr:nvGrpSpPr>
        <xdr:cNvPr id="34" name="グループ化 34"/>
        <xdr:cNvGrpSpPr>
          <a:grpSpLocks/>
        </xdr:cNvGrpSpPr>
      </xdr:nvGrpSpPr>
      <xdr:grpSpPr>
        <a:xfrm>
          <a:off x="0" y="7058025"/>
          <a:ext cx="619125" cy="152400"/>
          <a:chOff x="8086725" y="2133600"/>
          <a:chExt cx="619125" cy="209550"/>
        </a:xfrm>
        <a:solidFill>
          <a:srgbClr val="FFFFFF"/>
        </a:solidFill>
      </xdr:grpSpPr>
    </xdr:grpSp>
    <xdr:clientData/>
  </xdr:twoCellAnchor>
  <xdr:twoCellAnchor>
    <xdr:from>
      <xdr:col>0</xdr:col>
      <xdr:colOff>0</xdr:colOff>
      <xdr:row>25</xdr:row>
      <xdr:rowOff>85725</xdr:rowOff>
    </xdr:from>
    <xdr:to>
      <xdr:col>2</xdr:col>
      <xdr:colOff>66675</xdr:colOff>
      <xdr:row>25</xdr:row>
      <xdr:rowOff>295275</xdr:rowOff>
    </xdr:to>
    <xdr:grpSp>
      <xdr:nvGrpSpPr>
        <xdr:cNvPr id="37" name="グループ化 37"/>
        <xdr:cNvGrpSpPr>
          <a:grpSpLocks/>
        </xdr:cNvGrpSpPr>
      </xdr:nvGrpSpPr>
      <xdr:grpSpPr>
        <a:xfrm>
          <a:off x="0" y="7439025"/>
          <a:ext cx="619125" cy="209550"/>
          <a:chOff x="8086725" y="2133600"/>
          <a:chExt cx="619125" cy="209550"/>
        </a:xfrm>
        <a:solidFill>
          <a:srgbClr val="FFFFFF"/>
        </a:solidFill>
      </xdr:grpSpPr>
    </xdr:grpSp>
    <xdr:clientData/>
  </xdr:twoCellAnchor>
  <xdr:twoCellAnchor>
    <xdr:from>
      <xdr:col>0</xdr:col>
      <xdr:colOff>0</xdr:colOff>
      <xdr:row>27</xdr:row>
      <xdr:rowOff>19050</xdr:rowOff>
    </xdr:from>
    <xdr:to>
      <xdr:col>2</xdr:col>
      <xdr:colOff>66675</xdr:colOff>
      <xdr:row>27</xdr:row>
      <xdr:rowOff>228600</xdr:rowOff>
    </xdr:to>
    <xdr:grpSp>
      <xdr:nvGrpSpPr>
        <xdr:cNvPr id="40" name="グループ化 40"/>
        <xdr:cNvGrpSpPr>
          <a:grpSpLocks/>
        </xdr:cNvGrpSpPr>
      </xdr:nvGrpSpPr>
      <xdr:grpSpPr>
        <a:xfrm>
          <a:off x="0" y="7981950"/>
          <a:ext cx="619125" cy="209550"/>
          <a:chOff x="8086725" y="2133600"/>
          <a:chExt cx="619125" cy="209550"/>
        </a:xfrm>
        <a:solidFill>
          <a:srgbClr val="FFFFFF"/>
        </a:solidFill>
      </xdr:grpSpPr>
    </xdr:grpSp>
    <xdr:clientData/>
  </xdr:twoCellAnchor>
  <xdr:twoCellAnchor>
    <xdr:from>
      <xdr:col>0</xdr:col>
      <xdr:colOff>0</xdr:colOff>
      <xdr:row>28</xdr:row>
      <xdr:rowOff>76200</xdr:rowOff>
    </xdr:from>
    <xdr:to>
      <xdr:col>2</xdr:col>
      <xdr:colOff>66675</xdr:colOff>
      <xdr:row>28</xdr:row>
      <xdr:rowOff>285750</xdr:rowOff>
    </xdr:to>
    <xdr:grpSp>
      <xdr:nvGrpSpPr>
        <xdr:cNvPr id="43" name="グループ化 43"/>
        <xdr:cNvGrpSpPr>
          <a:grpSpLocks/>
        </xdr:cNvGrpSpPr>
      </xdr:nvGrpSpPr>
      <xdr:grpSpPr>
        <a:xfrm>
          <a:off x="0" y="8296275"/>
          <a:ext cx="619125" cy="209550"/>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238125</xdr:rowOff>
    </xdr:to>
    <xdr:grpSp>
      <xdr:nvGrpSpPr>
        <xdr:cNvPr id="46" name="グループ化 46"/>
        <xdr:cNvGrpSpPr>
          <a:grpSpLocks/>
        </xdr:cNvGrpSpPr>
      </xdr:nvGrpSpPr>
      <xdr:grpSpPr>
        <a:xfrm>
          <a:off x="0" y="8639175"/>
          <a:ext cx="619125" cy="209550"/>
          <a:chOff x="8086725" y="2133600"/>
          <a:chExt cx="619125" cy="209550"/>
        </a:xfrm>
        <a:solidFill>
          <a:srgbClr val="FFFFFF"/>
        </a:solidFill>
      </xdr:grpSpPr>
    </xdr:grpSp>
    <xdr:clientData/>
  </xdr:twoCellAnchor>
  <xdr:twoCellAnchor>
    <xdr:from>
      <xdr:col>0</xdr:col>
      <xdr:colOff>0</xdr:colOff>
      <xdr:row>30</xdr:row>
      <xdr:rowOff>28575</xdr:rowOff>
    </xdr:from>
    <xdr:to>
      <xdr:col>2</xdr:col>
      <xdr:colOff>66675</xdr:colOff>
      <xdr:row>30</xdr:row>
      <xdr:rowOff>238125</xdr:rowOff>
    </xdr:to>
    <xdr:grpSp>
      <xdr:nvGrpSpPr>
        <xdr:cNvPr id="49" name="グループ化 49"/>
        <xdr:cNvGrpSpPr>
          <a:grpSpLocks/>
        </xdr:cNvGrpSpPr>
      </xdr:nvGrpSpPr>
      <xdr:grpSpPr>
        <a:xfrm>
          <a:off x="0" y="8896350"/>
          <a:ext cx="619125" cy="209550"/>
          <a:chOff x="8086725" y="2133600"/>
          <a:chExt cx="619125" cy="209550"/>
        </a:xfrm>
        <a:solidFill>
          <a:srgbClr val="FFFFFF"/>
        </a:solidFill>
      </xdr:grpSpPr>
    </xdr:grpSp>
    <xdr:clientData/>
  </xdr:twoCellAnchor>
  <xdr:twoCellAnchor>
    <xdr:from>
      <xdr:col>0</xdr:col>
      <xdr:colOff>0</xdr:colOff>
      <xdr:row>31</xdr:row>
      <xdr:rowOff>38100</xdr:rowOff>
    </xdr:from>
    <xdr:to>
      <xdr:col>2</xdr:col>
      <xdr:colOff>66675</xdr:colOff>
      <xdr:row>31</xdr:row>
      <xdr:rowOff>200025</xdr:rowOff>
    </xdr:to>
    <xdr:grpSp>
      <xdr:nvGrpSpPr>
        <xdr:cNvPr id="52" name="グループ化 52"/>
        <xdr:cNvGrpSpPr>
          <a:grpSpLocks/>
        </xdr:cNvGrpSpPr>
      </xdr:nvGrpSpPr>
      <xdr:grpSpPr>
        <a:xfrm>
          <a:off x="0" y="9163050"/>
          <a:ext cx="619125" cy="161925"/>
          <a:chOff x="8086725" y="2133600"/>
          <a:chExt cx="619125" cy="209550"/>
        </a:xfrm>
        <a:solidFill>
          <a:srgbClr val="FFFFFF"/>
        </a:solidFill>
      </xdr:grpSpPr>
    </xdr:grpSp>
    <xdr:clientData/>
  </xdr:twoCellAnchor>
  <xdr:twoCellAnchor>
    <xdr:from>
      <xdr:col>0</xdr:col>
      <xdr:colOff>0</xdr:colOff>
      <xdr:row>33</xdr:row>
      <xdr:rowOff>28575</xdr:rowOff>
    </xdr:from>
    <xdr:to>
      <xdr:col>2</xdr:col>
      <xdr:colOff>66675</xdr:colOff>
      <xdr:row>33</xdr:row>
      <xdr:rowOff>238125</xdr:rowOff>
    </xdr:to>
    <xdr:grpSp>
      <xdr:nvGrpSpPr>
        <xdr:cNvPr id="55" name="グループ化 55"/>
        <xdr:cNvGrpSpPr>
          <a:grpSpLocks/>
        </xdr:cNvGrpSpPr>
      </xdr:nvGrpSpPr>
      <xdr:grpSpPr>
        <a:xfrm>
          <a:off x="0" y="9667875"/>
          <a:ext cx="619125" cy="209550"/>
          <a:chOff x="8086725" y="2133600"/>
          <a:chExt cx="619125" cy="209550"/>
        </a:xfrm>
        <a:solidFill>
          <a:srgbClr val="FFFFFF"/>
        </a:solidFill>
      </xdr:grpSpPr>
    </xdr:grpSp>
    <xdr:clientData/>
  </xdr:twoCellAnchor>
  <xdr:twoCellAnchor>
    <xdr:from>
      <xdr:col>0</xdr:col>
      <xdr:colOff>0</xdr:colOff>
      <xdr:row>34</xdr:row>
      <xdr:rowOff>19050</xdr:rowOff>
    </xdr:from>
    <xdr:to>
      <xdr:col>2</xdr:col>
      <xdr:colOff>66675</xdr:colOff>
      <xdr:row>34</xdr:row>
      <xdr:rowOff>228600</xdr:rowOff>
    </xdr:to>
    <xdr:grpSp>
      <xdr:nvGrpSpPr>
        <xdr:cNvPr id="58" name="グループ化 58"/>
        <xdr:cNvGrpSpPr>
          <a:grpSpLocks/>
        </xdr:cNvGrpSpPr>
      </xdr:nvGrpSpPr>
      <xdr:grpSpPr>
        <a:xfrm>
          <a:off x="0" y="9915525"/>
          <a:ext cx="619125" cy="209550"/>
          <a:chOff x="8086725" y="2133600"/>
          <a:chExt cx="619125" cy="209550"/>
        </a:xfrm>
        <a:solidFill>
          <a:srgbClr val="FFFFFF"/>
        </a:solidFill>
      </xdr:grpSpPr>
    </xdr:grpSp>
    <xdr:clientData/>
  </xdr:twoCellAnchor>
  <xdr:twoCellAnchor>
    <xdr:from>
      <xdr:col>0</xdr:col>
      <xdr:colOff>0</xdr:colOff>
      <xdr:row>35</xdr:row>
      <xdr:rowOff>85725</xdr:rowOff>
    </xdr:from>
    <xdr:to>
      <xdr:col>2</xdr:col>
      <xdr:colOff>66675</xdr:colOff>
      <xdr:row>35</xdr:row>
      <xdr:rowOff>295275</xdr:rowOff>
    </xdr:to>
    <xdr:grpSp>
      <xdr:nvGrpSpPr>
        <xdr:cNvPr id="61" name="グループ化 61"/>
        <xdr:cNvGrpSpPr>
          <a:grpSpLocks/>
        </xdr:cNvGrpSpPr>
      </xdr:nvGrpSpPr>
      <xdr:grpSpPr>
        <a:xfrm>
          <a:off x="0" y="10239375"/>
          <a:ext cx="619125" cy="209550"/>
          <a:chOff x="8086725" y="2133600"/>
          <a:chExt cx="619125" cy="209550"/>
        </a:xfrm>
        <a:solidFill>
          <a:srgbClr val="FFFFFF"/>
        </a:solidFill>
      </xdr:grpSpPr>
    </xdr:grpSp>
    <xdr:clientData/>
  </xdr:twoCellAnchor>
  <xdr:twoCellAnchor>
    <xdr:from>
      <xdr:col>0</xdr:col>
      <xdr:colOff>0</xdr:colOff>
      <xdr:row>37</xdr:row>
      <xdr:rowOff>38100</xdr:rowOff>
    </xdr:from>
    <xdr:to>
      <xdr:col>2</xdr:col>
      <xdr:colOff>66675</xdr:colOff>
      <xdr:row>37</xdr:row>
      <xdr:rowOff>200025</xdr:rowOff>
    </xdr:to>
    <xdr:grpSp>
      <xdr:nvGrpSpPr>
        <xdr:cNvPr id="64" name="グループ化 64"/>
        <xdr:cNvGrpSpPr>
          <a:grpSpLocks/>
        </xdr:cNvGrpSpPr>
      </xdr:nvGrpSpPr>
      <xdr:grpSpPr>
        <a:xfrm>
          <a:off x="0" y="10801350"/>
          <a:ext cx="619125" cy="161925"/>
          <a:chOff x="8086725" y="2133600"/>
          <a:chExt cx="619125" cy="209550"/>
        </a:xfrm>
        <a:solidFill>
          <a:srgbClr val="FFFFFF"/>
        </a:solidFill>
      </xdr:grpSpPr>
    </xdr:grpSp>
    <xdr:clientData/>
  </xdr:twoCellAnchor>
  <xdr:twoCellAnchor>
    <xdr:from>
      <xdr:col>0</xdr:col>
      <xdr:colOff>0</xdr:colOff>
      <xdr:row>38</xdr:row>
      <xdr:rowOff>57150</xdr:rowOff>
    </xdr:from>
    <xdr:to>
      <xdr:col>2</xdr:col>
      <xdr:colOff>66675</xdr:colOff>
      <xdr:row>38</xdr:row>
      <xdr:rowOff>200025</xdr:rowOff>
    </xdr:to>
    <xdr:grpSp>
      <xdr:nvGrpSpPr>
        <xdr:cNvPr id="67" name="グループ化 67"/>
        <xdr:cNvGrpSpPr>
          <a:grpSpLocks/>
        </xdr:cNvGrpSpPr>
      </xdr:nvGrpSpPr>
      <xdr:grpSpPr>
        <a:xfrm>
          <a:off x="0" y="11077575"/>
          <a:ext cx="619125" cy="142875"/>
          <a:chOff x="8086725" y="2133600"/>
          <a:chExt cx="619125" cy="209550"/>
        </a:xfrm>
        <a:solidFill>
          <a:srgbClr val="FFFFFF"/>
        </a:solidFill>
      </xdr:grpSpPr>
    </xdr:grpSp>
    <xdr:clientData/>
  </xdr:twoCellAnchor>
  <xdr:twoCellAnchor>
    <xdr:from>
      <xdr:col>0</xdr:col>
      <xdr:colOff>0</xdr:colOff>
      <xdr:row>39</xdr:row>
      <xdr:rowOff>47625</xdr:rowOff>
    </xdr:from>
    <xdr:to>
      <xdr:col>2</xdr:col>
      <xdr:colOff>66675</xdr:colOff>
      <xdr:row>39</xdr:row>
      <xdr:rowOff>190500</xdr:rowOff>
    </xdr:to>
    <xdr:grpSp>
      <xdr:nvGrpSpPr>
        <xdr:cNvPr id="70" name="グループ化 70"/>
        <xdr:cNvGrpSpPr>
          <a:grpSpLocks/>
        </xdr:cNvGrpSpPr>
      </xdr:nvGrpSpPr>
      <xdr:grpSpPr>
        <a:xfrm>
          <a:off x="0" y="11325225"/>
          <a:ext cx="619125" cy="142875"/>
          <a:chOff x="8086725" y="2133600"/>
          <a:chExt cx="619125" cy="209550"/>
        </a:xfrm>
        <a:solidFill>
          <a:srgbClr val="FFFFFF"/>
        </a:solidFill>
      </xdr:grpSpPr>
    </xdr:grpSp>
    <xdr:clientData/>
  </xdr:twoCellAnchor>
  <xdr:twoCellAnchor>
    <xdr:from>
      <xdr:col>0</xdr:col>
      <xdr:colOff>0</xdr:colOff>
      <xdr:row>11</xdr:row>
      <xdr:rowOff>28575</xdr:rowOff>
    </xdr:from>
    <xdr:to>
      <xdr:col>2</xdr:col>
      <xdr:colOff>66675</xdr:colOff>
      <xdr:row>11</xdr:row>
      <xdr:rowOff>238125</xdr:rowOff>
    </xdr:to>
    <xdr:grpSp>
      <xdr:nvGrpSpPr>
        <xdr:cNvPr id="73" name="グループ化 4"/>
        <xdr:cNvGrpSpPr>
          <a:grpSpLocks/>
        </xdr:cNvGrpSpPr>
      </xdr:nvGrpSpPr>
      <xdr:grpSpPr>
        <a:xfrm>
          <a:off x="0" y="3248025"/>
          <a:ext cx="619125" cy="209550"/>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152400</xdr:rowOff>
    </xdr:from>
    <xdr:to>
      <xdr:col>2</xdr:col>
      <xdr:colOff>38100</xdr:colOff>
      <xdr:row>35</xdr:row>
      <xdr:rowOff>361950</xdr:rowOff>
    </xdr:to>
    <xdr:grpSp>
      <xdr:nvGrpSpPr>
        <xdr:cNvPr id="1" name="グループ化 1"/>
        <xdr:cNvGrpSpPr>
          <a:grpSpLocks/>
        </xdr:cNvGrpSpPr>
      </xdr:nvGrpSpPr>
      <xdr:grpSpPr>
        <a:xfrm>
          <a:off x="9525" y="11391900"/>
          <a:ext cx="523875" cy="209550"/>
          <a:chOff x="8124825" y="2133600"/>
          <a:chExt cx="581025" cy="209550"/>
        </a:xfrm>
        <a:solidFill>
          <a:srgbClr val="FFFFFF"/>
        </a:solidFill>
      </xdr:grpSpPr>
    </xdr:grpSp>
    <xdr:clientData/>
  </xdr:twoCellAnchor>
  <xdr:twoCellAnchor>
    <xdr:from>
      <xdr:col>0</xdr:col>
      <xdr:colOff>0</xdr:colOff>
      <xdr:row>34</xdr:row>
      <xdr:rowOff>85725</xdr:rowOff>
    </xdr:from>
    <xdr:to>
      <xdr:col>2</xdr:col>
      <xdr:colOff>28575</xdr:colOff>
      <xdr:row>34</xdr:row>
      <xdr:rowOff>295275</xdr:rowOff>
    </xdr:to>
    <xdr:grpSp>
      <xdr:nvGrpSpPr>
        <xdr:cNvPr id="4" name="グループ化 4"/>
        <xdr:cNvGrpSpPr>
          <a:grpSpLocks/>
        </xdr:cNvGrpSpPr>
      </xdr:nvGrpSpPr>
      <xdr:grpSpPr>
        <a:xfrm>
          <a:off x="0" y="10782300"/>
          <a:ext cx="523875" cy="209550"/>
          <a:chOff x="8124825" y="2133600"/>
          <a:chExt cx="581025" cy="209550"/>
        </a:xfrm>
        <a:solidFill>
          <a:srgbClr val="FFFFFF"/>
        </a:solidFill>
      </xdr:grpSpPr>
    </xdr:grpSp>
    <xdr:clientData/>
  </xdr:twoCellAnchor>
  <xdr:twoCellAnchor>
    <xdr:from>
      <xdr:col>0</xdr:col>
      <xdr:colOff>0</xdr:colOff>
      <xdr:row>32</xdr:row>
      <xdr:rowOff>85725</xdr:rowOff>
    </xdr:from>
    <xdr:to>
      <xdr:col>2</xdr:col>
      <xdr:colOff>28575</xdr:colOff>
      <xdr:row>32</xdr:row>
      <xdr:rowOff>295275</xdr:rowOff>
    </xdr:to>
    <xdr:grpSp>
      <xdr:nvGrpSpPr>
        <xdr:cNvPr id="7" name="グループ化 7"/>
        <xdr:cNvGrpSpPr>
          <a:grpSpLocks/>
        </xdr:cNvGrpSpPr>
      </xdr:nvGrpSpPr>
      <xdr:grpSpPr>
        <a:xfrm>
          <a:off x="0" y="10115550"/>
          <a:ext cx="523875" cy="209550"/>
          <a:chOff x="8124825" y="2133600"/>
          <a:chExt cx="581025" cy="209550"/>
        </a:xfrm>
        <a:solidFill>
          <a:srgbClr val="FFFFFF"/>
        </a:solidFill>
      </xdr:grpSpPr>
    </xdr:grpSp>
    <xdr:clientData/>
  </xdr:twoCellAnchor>
  <xdr:twoCellAnchor>
    <xdr:from>
      <xdr:col>0</xdr:col>
      <xdr:colOff>0</xdr:colOff>
      <xdr:row>30</xdr:row>
      <xdr:rowOff>85725</xdr:rowOff>
    </xdr:from>
    <xdr:to>
      <xdr:col>2</xdr:col>
      <xdr:colOff>28575</xdr:colOff>
      <xdr:row>30</xdr:row>
      <xdr:rowOff>295275</xdr:rowOff>
    </xdr:to>
    <xdr:grpSp>
      <xdr:nvGrpSpPr>
        <xdr:cNvPr id="10" name="グループ化 10"/>
        <xdr:cNvGrpSpPr>
          <a:grpSpLocks/>
        </xdr:cNvGrpSpPr>
      </xdr:nvGrpSpPr>
      <xdr:grpSpPr>
        <a:xfrm>
          <a:off x="0" y="9448800"/>
          <a:ext cx="523875" cy="209550"/>
          <a:chOff x="8124825" y="2133600"/>
          <a:chExt cx="581025" cy="209550"/>
        </a:xfrm>
        <a:solidFill>
          <a:srgbClr val="FFFFFF"/>
        </a:solidFill>
      </xdr:grpSpPr>
    </xdr:grpSp>
    <xdr:clientData/>
  </xdr:twoCellAnchor>
  <xdr:twoCellAnchor>
    <xdr:from>
      <xdr:col>0</xdr:col>
      <xdr:colOff>0</xdr:colOff>
      <xdr:row>29</xdr:row>
      <xdr:rowOff>85725</xdr:rowOff>
    </xdr:from>
    <xdr:to>
      <xdr:col>2</xdr:col>
      <xdr:colOff>28575</xdr:colOff>
      <xdr:row>29</xdr:row>
      <xdr:rowOff>295275</xdr:rowOff>
    </xdr:to>
    <xdr:grpSp>
      <xdr:nvGrpSpPr>
        <xdr:cNvPr id="13" name="グループ化 13"/>
        <xdr:cNvGrpSpPr>
          <a:grpSpLocks/>
        </xdr:cNvGrpSpPr>
      </xdr:nvGrpSpPr>
      <xdr:grpSpPr>
        <a:xfrm>
          <a:off x="0" y="9067800"/>
          <a:ext cx="523875" cy="209550"/>
          <a:chOff x="8124825" y="2133600"/>
          <a:chExt cx="581025" cy="209550"/>
        </a:xfrm>
        <a:solidFill>
          <a:srgbClr val="FFFFFF"/>
        </a:solidFill>
      </xdr:grpSpPr>
    </xdr:grpSp>
    <xdr:clientData/>
  </xdr:twoCellAnchor>
  <xdr:twoCellAnchor>
    <xdr:from>
      <xdr:col>0</xdr:col>
      <xdr:colOff>0</xdr:colOff>
      <xdr:row>26</xdr:row>
      <xdr:rowOff>114300</xdr:rowOff>
    </xdr:from>
    <xdr:to>
      <xdr:col>2</xdr:col>
      <xdr:colOff>28575</xdr:colOff>
      <xdr:row>26</xdr:row>
      <xdr:rowOff>276225</xdr:rowOff>
    </xdr:to>
    <xdr:grpSp>
      <xdr:nvGrpSpPr>
        <xdr:cNvPr id="16" name="グループ化 19"/>
        <xdr:cNvGrpSpPr>
          <a:grpSpLocks/>
        </xdr:cNvGrpSpPr>
      </xdr:nvGrpSpPr>
      <xdr:grpSpPr>
        <a:xfrm>
          <a:off x="0" y="8048625"/>
          <a:ext cx="523875" cy="161925"/>
          <a:chOff x="8124825" y="2133600"/>
          <a:chExt cx="581025" cy="209550"/>
        </a:xfrm>
        <a:solidFill>
          <a:srgbClr val="FFFFFF"/>
        </a:solidFill>
      </xdr:grpSpPr>
    </xdr:grpSp>
    <xdr:clientData/>
  </xdr:twoCellAnchor>
  <xdr:twoCellAnchor>
    <xdr:from>
      <xdr:col>0</xdr:col>
      <xdr:colOff>0</xdr:colOff>
      <xdr:row>23</xdr:row>
      <xdr:rowOff>85725</xdr:rowOff>
    </xdr:from>
    <xdr:to>
      <xdr:col>2</xdr:col>
      <xdr:colOff>28575</xdr:colOff>
      <xdr:row>23</xdr:row>
      <xdr:rowOff>295275</xdr:rowOff>
    </xdr:to>
    <xdr:grpSp>
      <xdr:nvGrpSpPr>
        <xdr:cNvPr id="19" name="グループ化 22"/>
        <xdr:cNvGrpSpPr>
          <a:grpSpLocks/>
        </xdr:cNvGrpSpPr>
      </xdr:nvGrpSpPr>
      <xdr:grpSpPr>
        <a:xfrm>
          <a:off x="0" y="7115175"/>
          <a:ext cx="523875" cy="209550"/>
          <a:chOff x="8124825" y="2133600"/>
          <a:chExt cx="581025" cy="209550"/>
        </a:xfrm>
        <a:solidFill>
          <a:srgbClr val="FFFFFF"/>
        </a:solidFill>
      </xdr:grpSpPr>
    </xdr:grpSp>
    <xdr:clientData/>
  </xdr:twoCellAnchor>
  <xdr:twoCellAnchor>
    <xdr:from>
      <xdr:col>0</xdr:col>
      <xdr:colOff>0</xdr:colOff>
      <xdr:row>22</xdr:row>
      <xdr:rowOff>19050</xdr:rowOff>
    </xdr:from>
    <xdr:to>
      <xdr:col>2</xdr:col>
      <xdr:colOff>28575</xdr:colOff>
      <xdr:row>22</xdr:row>
      <xdr:rowOff>219075</xdr:rowOff>
    </xdr:to>
    <xdr:grpSp>
      <xdr:nvGrpSpPr>
        <xdr:cNvPr id="22" name="グループ化 25"/>
        <xdr:cNvGrpSpPr>
          <a:grpSpLocks/>
        </xdr:cNvGrpSpPr>
      </xdr:nvGrpSpPr>
      <xdr:grpSpPr>
        <a:xfrm>
          <a:off x="0" y="6800850"/>
          <a:ext cx="523875" cy="200025"/>
          <a:chOff x="8124825" y="2133600"/>
          <a:chExt cx="581025" cy="209550"/>
        </a:xfrm>
        <a:solidFill>
          <a:srgbClr val="FFFFFF"/>
        </a:solidFill>
      </xdr:grpSpPr>
    </xdr:grpSp>
    <xdr:clientData/>
  </xdr:twoCellAnchor>
  <xdr:twoCellAnchor>
    <xdr:from>
      <xdr:col>0</xdr:col>
      <xdr:colOff>0</xdr:colOff>
      <xdr:row>21</xdr:row>
      <xdr:rowOff>85725</xdr:rowOff>
    </xdr:from>
    <xdr:to>
      <xdr:col>2</xdr:col>
      <xdr:colOff>28575</xdr:colOff>
      <xdr:row>21</xdr:row>
      <xdr:rowOff>295275</xdr:rowOff>
    </xdr:to>
    <xdr:grpSp>
      <xdr:nvGrpSpPr>
        <xdr:cNvPr id="25" name="グループ化 28"/>
        <xdr:cNvGrpSpPr>
          <a:grpSpLocks/>
        </xdr:cNvGrpSpPr>
      </xdr:nvGrpSpPr>
      <xdr:grpSpPr>
        <a:xfrm>
          <a:off x="0" y="6486525"/>
          <a:ext cx="523875" cy="209550"/>
          <a:chOff x="8124825" y="2133600"/>
          <a:chExt cx="581025" cy="209550"/>
        </a:xfrm>
        <a:solidFill>
          <a:srgbClr val="FFFFFF"/>
        </a:solidFill>
      </xdr:grpSpPr>
    </xdr:grpSp>
    <xdr:clientData/>
  </xdr:twoCellAnchor>
  <xdr:twoCellAnchor>
    <xdr:from>
      <xdr:col>0</xdr:col>
      <xdr:colOff>0</xdr:colOff>
      <xdr:row>19</xdr:row>
      <xdr:rowOff>47625</xdr:rowOff>
    </xdr:from>
    <xdr:to>
      <xdr:col>2</xdr:col>
      <xdr:colOff>28575</xdr:colOff>
      <xdr:row>19</xdr:row>
      <xdr:rowOff>190500</xdr:rowOff>
    </xdr:to>
    <xdr:grpSp>
      <xdr:nvGrpSpPr>
        <xdr:cNvPr id="28" name="グループ化 31"/>
        <xdr:cNvGrpSpPr>
          <a:grpSpLocks/>
        </xdr:cNvGrpSpPr>
      </xdr:nvGrpSpPr>
      <xdr:grpSpPr>
        <a:xfrm>
          <a:off x="0" y="5800725"/>
          <a:ext cx="523875" cy="142875"/>
          <a:chOff x="8124825" y="2133600"/>
          <a:chExt cx="581025" cy="209550"/>
        </a:xfrm>
        <a:solidFill>
          <a:srgbClr val="FFFFFF"/>
        </a:solidFill>
      </xdr:grpSpPr>
    </xdr:grpSp>
    <xdr:clientData/>
  </xdr:twoCellAnchor>
  <xdr:twoCellAnchor>
    <xdr:from>
      <xdr:col>0</xdr:col>
      <xdr:colOff>0</xdr:colOff>
      <xdr:row>18</xdr:row>
      <xdr:rowOff>38100</xdr:rowOff>
    </xdr:from>
    <xdr:to>
      <xdr:col>2</xdr:col>
      <xdr:colOff>28575</xdr:colOff>
      <xdr:row>18</xdr:row>
      <xdr:rowOff>209550</xdr:rowOff>
    </xdr:to>
    <xdr:grpSp>
      <xdr:nvGrpSpPr>
        <xdr:cNvPr id="31" name="グループ化 34"/>
        <xdr:cNvGrpSpPr>
          <a:grpSpLocks/>
        </xdr:cNvGrpSpPr>
      </xdr:nvGrpSpPr>
      <xdr:grpSpPr>
        <a:xfrm>
          <a:off x="0" y="5419725"/>
          <a:ext cx="523875" cy="171450"/>
          <a:chOff x="8124825" y="2133600"/>
          <a:chExt cx="581025" cy="209550"/>
        </a:xfrm>
        <a:solidFill>
          <a:srgbClr val="FFFFFF"/>
        </a:solidFill>
      </xdr:grpSpPr>
    </xdr:grpSp>
    <xdr:clientData/>
  </xdr:twoCellAnchor>
  <xdr:twoCellAnchor>
    <xdr:from>
      <xdr:col>0</xdr:col>
      <xdr:colOff>0</xdr:colOff>
      <xdr:row>17</xdr:row>
      <xdr:rowOff>19050</xdr:rowOff>
    </xdr:from>
    <xdr:to>
      <xdr:col>2</xdr:col>
      <xdr:colOff>28575</xdr:colOff>
      <xdr:row>17</xdr:row>
      <xdr:rowOff>219075</xdr:rowOff>
    </xdr:to>
    <xdr:grpSp>
      <xdr:nvGrpSpPr>
        <xdr:cNvPr id="34" name="グループ化 37"/>
        <xdr:cNvGrpSpPr>
          <a:grpSpLocks/>
        </xdr:cNvGrpSpPr>
      </xdr:nvGrpSpPr>
      <xdr:grpSpPr>
        <a:xfrm>
          <a:off x="0" y="5153025"/>
          <a:ext cx="523875" cy="200025"/>
          <a:chOff x="8124825" y="2133600"/>
          <a:chExt cx="581025" cy="209550"/>
        </a:xfrm>
        <a:solidFill>
          <a:srgbClr val="FFFFFF"/>
        </a:solidFill>
      </xdr:grpSpPr>
    </xdr:grpSp>
    <xdr:clientData/>
  </xdr:twoCellAnchor>
  <xdr:twoCellAnchor>
    <xdr:from>
      <xdr:col>0</xdr:col>
      <xdr:colOff>0</xdr:colOff>
      <xdr:row>16</xdr:row>
      <xdr:rowOff>19050</xdr:rowOff>
    </xdr:from>
    <xdr:to>
      <xdr:col>2</xdr:col>
      <xdr:colOff>28575</xdr:colOff>
      <xdr:row>16</xdr:row>
      <xdr:rowOff>219075</xdr:rowOff>
    </xdr:to>
    <xdr:grpSp>
      <xdr:nvGrpSpPr>
        <xdr:cNvPr id="37" name="グループ化 40"/>
        <xdr:cNvGrpSpPr>
          <a:grpSpLocks/>
        </xdr:cNvGrpSpPr>
      </xdr:nvGrpSpPr>
      <xdr:grpSpPr>
        <a:xfrm>
          <a:off x="0" y="4905375"/>
          <a:ext cx="523875" cy="200025"/>
          <a:chOff x="8124825" y="2133600"/>
          <a:chExt cx="581025" cy="209550"/>
        </a:xfrm>
        <a:solidFill>
          <a:srgbClr val="FFFFFF"/>
        </a:solidFill>
      </xdr:grpSpPr>
    </xdr:grpSp>
    <xdr:clientData/>
  </xdr:twoCellAnchor>
  <xdr:twoCellAnchor>
    <xdr:from>
      <xdr:col>0</xdr:col>
      <xdr:colOff>0</xdr:colOff>
      <xdr:row>12</xdr:row>
      <xdr:rowOff>152400</xdr:rowOff>
    </xdr:from>
    <xdr:to>
      <xdr:col>2</xdr:col>
      <xdr:colOff>28575</xdr:colOff>
      <xdr:row>12</xdr:row>
      <xdr:rowOff>361950</xdr:rowOff>
    </xdr:to>
    <xdr:grpSp>
      <xdr:nvGrpSpPr>
        <xdr:cNvPr id="40" name="グループ化 43"/>
        <xdr:cNvGrpSpPr>
          <a:grpSpLocks/>
        </xdr:cNvGrpSpPr>
      </xdr:nvGrpSpPr>
      <xdr:grpSpPr>
        <a:xfrm>
          <a:off x="0" y="3629025"/>
          <a:ext cx="523875" cy="209550"/>
          <a:chOff x="8124825" y="2133600"/>
          <a:chExt cx="581025" cy="209550"/>
        </a:xfrm>
        <a:solidFill>
          <a:srgbClr val="FFFFFF"/>
        </a:solidFill>
      </xdr:grpSpPr>
    </xdr:grpSp>
    <xdr:clientData/>
  </xdr:twoCellAnchor>
  <xdr:twoCellAnchor>
    <xdr:from>
      <xdr:col>0</xdr:col>
      <xdr:colOff>0</xdr:colOff>
      <xdr:row>9</xdr:row>
      <xdr:rowOff>104775</xdr:rowOff>
    </xdr:from>
    <xdr:to>
      <xdr:col>2</xdr:col>
      <xdr:colOff>28575</xdr:colOff>
      <xdr:row>9</xdr:row>
      <xdr:rowOff>276225</xdr:rowOff>
    </xdr:to>
    <xdr:grpSp>
      <xdr:nvGrpSpPr>
        <xdr:cNvPr id="43" name="グループ化 46"/>
        <xdr:cNvGrpSpPr>
          <a:grpSpLocks/>
        </xdr:cNvGrpSpPr>
      </xdr:nvGrpSpPr>
      <xdr:grpSpPr>
        <a:xfrm>
          <a:off x="0" y="2667000"/>
          <a:ext cx="523875" cy="171450"/>
          <a:chOff x="8124825" y="2133600"/>
          <a:chExt cx="581025" cy="209550"/>
        </a:xfrm>
        <a:solidFill>
          <a:srgbClr val="FFFFFF"/>
        </a:solidFill>
      </xdr:grpSpPr>
    </xdr:grpSp>
    <xdr:clientData/>
  </xdr:twoCellAnchor>
  <xdr:twoCellAnchor>
    <xdr:from>
      <xdr:col>0</xdr:col>
      <xdr:colOff>0</xdr:colOff>
      <xdr:row>8</xdr:row>
      <xdr:rowOff>85725</xdr:rowOff>
    </xdr:from>
    <xdr:to>
      <xdr:col>2</xdr:col>
      <xdr:colOff>28575</xdr:colOff>
      <xdr:row>8</xdr:row>
      <xdr:rowOff>295275</xdr:rowOff>
    </xdr:to>
    <xdr:grpSp>
      <xdr:nvGrpSpPr>
        <xdr:cNvPr id="46" name="グループ化 49"/>
        <xdr:cNvGrpSpPr>
          <a:grpSpLocks/>
        </xdr:cNvGrpSpPr>
      </xdr:nvGrpSpPr>
      <xdr:grpSpPr>
        <a:xfrm>
          <a:off x="0" y="2238375"/>
          <a:ext cx="523875" cy="209550"/>
          <a:chOff x="8124825" y="2133600"/>
          <a:chExt cx="581025" cy="209550"/>
        </a:xfrm>
        <a:solidFill>
          <a:srgbClr val="FFFFFF"/>
        </a:solidFill>
      </xdr:grpSpPr>
    </xdr:grpSp>
    <xdr:clientData/>
  </xdr:twoCellAnchor>
  <xdr:twoCellAnchor>
    <xdr:from>
      <xdr:col>0</xdr:col>
      <xdr:colOff>0</xdr:colOff>
      <xdr:row>7</xdr:row>
      <xdr:rowOff>19050</xdr:rowOff>
    </xdr:from>
    <xdr:to>
      <xdr:col>2</xdr:col>
      <xdr:colOff>28575</xdr:colOff>
      <xdr:row>7</xdr:row>
      <xdr:rowOff>219075</xdr:rowOff>
    </xdr:to>
    <xdr:grpSp>
      <xdr:nvGrpSpPr>
        <xdr:cNvPr id="49" name="グループ化 52"/>
        <xdr:cNvGrpSpPr>
          <a:grpSpLocks/>
        </xdr:cNvGrpSpPr>
      </xdr:nvGrpSpPr>
      <xdr:grpSpPr>
        <a:xfrm>
          <a:off x="0" y="1924050"/>
          <a:ext cx="523875" cy="200025"/>
          <a:chOff x="8124825" y="2133600"/>
          <a:chExt cx="581025" cy="209550"/>
        </a:xfrm>
        <a:solidFill>
          <a:srgbClr val="FFFFFF"/>
        </a:solidFill>
      </xdr:grpSpPr>
    </xdr:grpSp>
    <xdr:clientData/>
  </xdr:twoCellAnchor>
  <xdr:twoCellAnchor>
    <xdr:from>
      <xdr:col>0</xdr:col>
      <xdr:colOff>0</xdr:colOff>
      <xdr:row>5</xdr:row>
      <xdr:rowOff>19050</xdr:rowOff>
    </xdr:from>
    <xdr:to>
      <xdr:col>2</xdr:col>
      <xdr:colOff>28575</xdr:colOff>
      <xdr:row>5</xdr:row>
      <xdr:rowOff>219075</xdr:rowOff>
    </xdr:to>
    <xdr:grpSp>
      <xdr:nvGrpSpPr>
        <xdr:cNvPr id="52" name="グループ化 55"/>
        <xdr:cNvGrpSpPr>
          <a:grpSpLocks/>
        </xdr:cNvGrpSpPr>
      </xdr:nvGrpSpPr>
      <xdr:grpSpPr>
        <a:xfrm>
          <a:off x="0" y="1390650"/>
          <a:ext cx="523875" cy="200025"/>
          <a:chOff x="8124825" y="2133600"/>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55" name="グループ化 58"/>
        <xdr:cNvGrpSpPr>
          <a:grpSpLocks/>
        </xdr:cNvGrpSpPr>
      </xdr:nvGrpSpPr>
      <xdr:grpSpPr>
        <a:xfrm>
          <a:off x="0" y="1143000"/>
          <a:ext cx="523875" cy="200025"/>
          <a:chOff x="8124825" y="2133600"/>
          <a:chExt cx="581025" cy="209550"/>
        </a:xfrm>
        <a:solidFill>
          <a:srgbClr val="FFFFFF"/>
        </a:solidFill>
      </xdr:grpSpPr>
    </xdr:grpSp>
    <xdr:clientData/>
  </xdr:twoCellAnchor>
  <xdr:twoCellAnchor>
    <xdr:from>
      <xdr:col>0</xdr:col>
      <xdr:colOff>0</xdr:colOff>
      <xdr:row>3</xdr:row>
      <xdr:rowOff>19050</xdr:rowOff>
    </xdr:from>
    <xdr:to>
      <xdr:col>2</xdr:col>
      <xdr:colOff>28575</xdr:colOff>
      <xdr:row>3</xdr:row>
      <xdr:rowOff>219075</xdr:rowOff>
    </xdr:to>
    <xdr:grpSp>
      <xdr:nvGrpSpPr>
        <xdr:cNvPr id="58" name="グループ化 61"/>
        <xdr:cNvGrpSpPr>
          <a:grpSpLocks/>
        </xdr:cNvGrpSpPr>
      </xdr:nvGrpSpPr>
      <xdr:grpSpPr>
        <a:xfrm>
          <a:off x="0" y="895350"/>
          <a:ext cx="523875" cy="200025"/>
          <a:chOff x="8124825" y="2133600"/>
          <a:chExt cx="581028" cy="209550"/>
        </a:xfrm>
        <a:solidFill>
          <a:srgbClr val="FFFFFF"/>
        </a:solidFill>
      </xdr:grpSpPr>
    </xdr:grpSp>
    <xdr:clientData/>
  </xdr:twoCellAnchor>
  <xdr:twoCellAnchor>
    <xdr:from>
      <xdr:col>0</xdr:col>
      <xdr:colOff>0</xdr:colOff>
      <xdr:row>10</xdr:row>
      <xdr:rowOff>19050</xdr:rowOff>
    </xdr:from>
    <xdr:to>
      <xdr:col>2</xdr:col>
      <xdr:colOff>28575</xdr:colOff>
      <xdr:row>10</xdr:row>
      <xdr:rowOff>219075</xdr:rowOff>
    </xdr:to>
    <xdr:grpSp>
      <xdr:nvGrpSpPr>
        <xdr:cNvPr id="61" name="グループ化 43"/>
        <xdr:cNvGrpSpPr>
          <a:grpSpLocks/>
        </xdr:cNvGrpSpPr>
      </xdr:nvGrpSpPr>
      <xdr:grpSpPr>
        <a:xfrm>
          <a:off x="0" y="2962275"/>
          <a:ext cx="523875" cy="200025"/>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2</xdr:col>
      <xdr:colOff>66675</xdr:colOff>
      <xdr:row>8</xdr:row>
      <xdr:rowOff>228600</xdr:rowOff>
    </xdr:to>
    <xdr:grpSp>
      <xdr:nvGrpSpPr>
        <xdr:cNvPr id="1" name="グループ化 1"/>
        <xdr:cNvGrpSpPr>
          <a:grpSpLocks/>
        </xdr:cNvGrpSpPr>
      </xdr:nvGrpSpPr>
      <xdr:grpSpPr>
        <a:xfrm>
          <a:off x="0" y="2362200"/>
          <a:ext cx="619125" cy="200025"/>
          <a:chOff x="8086725" y="2133600"/>
          <a:chExt cx="619125" cy="209550"/>
        </a:xfrm>
        <a:solidFill>
          <a:srgbClr val="FFFFFF"/>
        </a:solidFill>
      </xdr:grpSpPr>
    </xdr:grpSp>
    <xdr:clientData/>
  </xdr:twoCellAnchor>
  <xdr:twoCellAnchor>
    <xdr:from>
      <xdr:col>0</xdr:col>
      <xdr:colOff>0</xdr:colOff>
      <xdr:row>4</xdr:row>
      <xdr:rowOff>28575</xdr:rowOff>
    </xdr:from>
    <xdr:to>
      <xdr:col>2</xdr:col>
      <xdr:colOff>66675</xdr:colOff>
      <xdr:row>4</xdr:row>
      <xdr:rowOff>238125</xdr:rowOff>
    </xdr:to>
    <xdr:grpSp>
      <xdr:nvGrpSpPr>
        <xdr:cNvPr id="4" name="グループ化 7"/>
        <xdr:cNvGrpSpPr>
          <a:grpSpLocks/>
        </xdr:cNvGrpSpPr>
      </xdr:nvGrpSpPr>
      <xdr:grpSpPr>
        <a:xfrm>
          <a:off x="0" y="1114425"/>
          <a:ext cx="619125" cy="209550"/>
          <a:chOff x="8086725" y="2133600"/>
          <a:chExt cx="619125" cy="209550"/>
        </a:xfrm>
        <a:solidFill>
          <a:srgbClr val="FFFFFF"/>
        </a:solidFill>
      </xdr:grpSpPr>
    </xdr:grpSp>
    <xdr:clientData/>
  </xdr:twoCellAnchor>
  <xdr:twoCellAnchor>
    <xdr:from>
      <xdr:col>0</xdr:col>
      <xdr:colOff>0</xdr:colOff>
      <xdr:row>5</xdr:row>
      <xdr:rowOff>38100</xdr:rowOff>
    </xdr:from>
    <xdr:to>
      <xdr:col>2</xdr:col>
      <xdr:colOff>66675</xdr:colOff>
      <xdr:row>6</xdr:row>
      <xdr:rowOff>0</xdr:rowOff>
    </xdr:to>
    <xdr:grpSp>
      <xdr:nvGrpSpPr>
        <xdr:cNvPr id="7" name="グループ化 10"/>
        <xdr:cNvGrpSpPr>
          <a:grpSpLocks/>
        </xdr:cNvGrpSpPr>
      </xdr:nvGrpSpPr>
      <xdr:grpSpPr>
        <a:xfrm>
          <a:off x="0" y="1495425"/>
          <a:ext cx="619125" cy="209550"/>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238125</xdr:rowOff>
    </xdr:to>
    <xdr:grpSp>
      <xdr:nvGrpSpPr>
        <xdr:cNvPr id="10" name="グループ化 13"/>
        <xdr:cNvGrpSpPr>
          <a:grpSpLocks/>
        </xdr:cNvGrpSpPr>
      </xdr:nvGrpSpPr>
      <xdr:grpSpPr>
        <a:xfrm>
          <a:off x="0" y="1733550"/>
          <a:ext cx="619125" cy="209550"/>
          <a:chOff x="8086725" y="2133600"/>
          <a:chExt cx="619125" cy="209550"/>
        </a:xfrm>
        <a:solidFill>
          <a:srgbClr val="FFFFFF"/>
        </a:solidFill>
      </xdr:grpSpPr>
    </xdr:grpSp>
    <xdr:clientData/>
  </xdr:twoCellAnchor>
  <xdr:twoCellAnchor>
    <xdr:from>
      <xdr:col>0</xdr:col>
      <xdr:colOff>0</xdr:colOff>
      <xdr:row>7</xdr:row>
      <xdr:rowOff>28575</xdr:rowOff>
    </xdr:from>
    <xdr:to>
      <xdr:col>2</xdr:col>
      <xdr:colOff>66675</xdr:colOff>
      <xdr:row>7</xdr:row>
      <xdr:rowOff>228600</xdr:rowOff>
    </xdr:to>
    <xdr:grpSp>
      <xdr:nvGrpSpPr>
        <xdr:cNvPr id="13" name="グループ化 16"/>
        <xdr:cNvGrpSpPr>
          <a:grpSpLocks/>
        </xdr:cNvGrpSpPr>
      </xdr:nvGrpSpPr>
      <xdr:grpSpPr>
        <a:xfrm>
          <a:off x="0" y="2114550"/>
          <a:ext cx="619125" cy="200025"/>
          <a:chOff x="8086725" y="2133600"/>
          <a:chExt cx="619125" cy="209550"/>
        </a:xfrm>
        <a:solidFill>
          <a:srgbClr val="FFFFFF"/>
        </a:solidFill>
      </xdr:grpSpPr>
    </xdr:grpSp>
    <xdr:clientData/>
  </xdr:twoCellAnchor>
  <xdr:twoCellAnchor>
    <xdr:from>
      <xdr:col>0</xdr:col>
      <xdr:colOff>0</xdr:colOff>
      <xdr:row>12</xdr:row>
      <xdr:rowOff>85725</xdr:rowOff>
    </xdr:from>
    <xdr:to>
      <xdr:col>2</xdr:col>
      <xdr:colOff>66675</xdr:colOff>
      <xdr:row>12</xdr:row>
      <xdr:rowOff>295275</xdr:rowOff>
    </xdr:to>
    <xdr:grpSp>
      <xdr:nvGrpSpPr>
        <xdr:cNvPr id="16" name="グループ化 19"/>
        <xdr:cNvGrpSpPr>
          <a:grpSpLocks/>
        </xdr:cNvGrpSpPr>
      </xdr:nvGrpSpPr>
      <xdr:grpSpPr>
        <a:xfrm>
          <a:off x="0" y="3609975"/>
          <a:ext cx="619125" cy="209550"/>
          <a:chOff x="8086725" y="2133600"/>
          <a:chExt cx="619125" cy="209550"/>
        </a:xfrm>
        <a:solidFill>
          <a:srgbClr val="FFFFFF"/>
        </a:solidFill>
      </xdr:grpSpPr>
    </xdr:grpSp>
    <xdr:clientData/>
  </xdr:twoCellAnchor>
  <xdr:twoCellAnchor>
    <xdr:from>
      <xdr:col>0</xdr:col>
      <xdr:colOff>0</xdr:colOff>
      <xdr:row>15</xdr:row>
      <xdr:rowOff>38100</xdr:rowOff>
    </xdr:from>
    <xdr:to>
      <xdr:col>2</xdr:col>
      <xdr:colOff>66675</xdr:colOff>
      <xdr:row>16</xdr:row>
      <xdr:rowOff>0</xdr:rowOff>
    </xdr:to>
    <xdr:grpSp>
      <xdr:nvGrpSpPr>
        <xdr:cNvPr id="19" name="グループ化 25"/>
        <xdr:cNvGrpSpPr>
          <a:grpSpLocks/>
        </xdr:cNvGrpSpPr>
      </xdr:nvGrpSpPr>
      <xdr:grpSpPr>
        <a:xfrm>
          <a:off x="0" y="4591050"/>
          <a:ext cx="619125" cy="209550"/>
          <a:chOff x="8086725" y="2133600"/>
          <a:chExt cx="619125" cy="209550"/>
        </a:xfrm>
        <a:solidFill>
          <a:srgbClr val="FFFFFF"/>
        </a:solidFill>
      </xdr:grpSpPr>
    </xdr:grpSp>
    <xdr:clientData/>
  </xdr:twoCellAnchor>
  <xdr:twoCellAnchor>
    <xdr:from>
      <xdr:col>0</xdr:col>
      <xdr:colOff>0</xdr:colOff>
      <xdr:row>16</xdr:row>
      <xdr:rowOff>28575</xdr:rowOff>
    </xdr:from>
    <xdr:to>
      <xdr:col>2</xdr:col>
      <xdr:colOff>66675</xdr:colOff>
      <xdr:row>16</xdr:row>
      <xdr:rowOff>228600</xdr:rowOff>
    </xdr:to>
    <xdr:grpSp>
      <xdr:nvGrpSpPr>
        <xdr:cNvPr id="22" name="グループ化 28"/>
        <xdr:cNvGrpSpPr>
          <a:grpSpLocks/>
        </xdr:cNvGrpSpPr>
      </xdr:nvGrpSpPr>
      <xdr:grpSpPr>
        <a:xfrm>
          <a:off x="0" y="4829175"/>
          <a:ext cx="619125" cy="200025"/>
          <a:chOff x="8086725" y="2133600"/>
          <a:chExt cx="619125" cy="209550"/>
        </a:xfrm>
        <a:solidFill>
          <a:srgbClr val="FFFFFF"/>
        </a:solidFill>
      </xdr:grpSpPr>
    </xdr:grpSp>
    <xdr:clientData/>
  </xdr:twoCellAnchor>
  <xdr:twoCellAnchor>
    <xdr:from>
      <xdr:col>0</xdr:col>
      <xdr:colOff>0</xdr:colOff>
      <xdr:row>17</xdr:row>
      <xdr:rowOff>28575</xdr:rowOff>
    </xdr:from>
    <xdr:to>
      <xdr:col>2</xdr:col>
      <xdr:colOff>66675</xdr:colOff>
      <xdr:row>17</xdr:row>
      <xdr:rowOff>228600</xdr:rowOff>
    </xdr:to>
    <xdr:grpSp>
      <xdr:nvGrpSpPr>
        <xdr:cNvPr id="25" name="グループ化 31"/>
        <xdr:cNvGrpSpPr>
          <a:grpSpLocks/>
        </xdr:cNvGrpSpPr>
      </xdr:nvGrpSpPr>
      <xdr:grpSpPr>
        <a:xfrm>
          <a:off x="0" y="5076825"/>
          <a:ext cx="619125" cy="200025"/>
          <a:chOff x="8086725" y="2133600"/>
          <a:chExt cx="619125" cy="209550"/>
        </a:xfrm>
        <a:solidFill>
          <a:srgbClr val="FFFFFF"/>
        </a:solidFill>
      </xdr:grpSpPr>
    </xdr:grpSp>
    <xdr:clientData/>
  </xdr:twoCellAnchor>
  <xdr:twoCellAnchor>
    <xdr:from>
      <xdr:col>0</xdr:col>
      <xdr:colOff>0</xdr:colOff>
      <xdr:row>18</xdr:row>
      <xdr:rowOff>19050</xdr:rowOff>
    </xdr:from>
    <xdr:to>
      <xdr:col>2</xdr:col>
      <xdr:colOff>66675</xdr:colOff>
      <xdr:row>18</xdr:row>
      <xdr:rowOff>228600</xdr:rowOff>
    </xdr:to>
    <xdr:grpSp>
      <xdr:nvGrpSpPr>
        <xdr:cNvPr id="28" name="グループ化 34"/>
        <xdr:cNvGrpSpPr>
          <a:grpSpLocks/>
        </xdr:cNvGrpSpPr>
      </xdr:nvGrpSpPr>
      <xdr:grpSpPr>
        <a:xfrm>
          <a:off x="0" y="5314950"/>
          <a:ext cx="619125" cy="209550"/>
          <a:chOff x="8086725" y="2133600"/>
          <a:chExt cx="619125" cy="209550"/>
        </a:xfrm>
        <a:solidFill>
          <a:srgbClr val="FFFFFF"/>
        </a:solidFill>
      </xdr:grpSpPr>
    </xdr:grpSp>
    <xdr:clientData/>
  </xdr:twoCellAnchor>
  <xdr:twoCellAnchor>
    <xdr:from>
      <xdr:col>0</xdr:col>
      <xdr:colOff>0</xdr:colOff>
      <xdr:row>19</xdr:row>
      <xdr:rowOff>85725</xdr:rowOff>
    </xdr:from>
    <xdr:to>
      <xdr:col>2</xdr:col>
      <xdr:colOff>66675</xdr:colOff>
      <xdr:row>19</xdr:row>
      <xdr:rowOff>295275</xdr:rowOff>
    </xdr:to>
    <xdr:grpSp>
      <xdr:nvGrpSpPr>
        <xdr:cNvPr id="31" name="グループ化 37"/>
        <xdr:cNvGrpSpPr>
          <a:grpSpLocks/>
        </xdr:cNvGrpSpPr>
      </xdr:nvGrpSpPr>
      <xdr:grpSpPr>
        <a:xfrm>
          <a:off x="0" y="5762625"/>
          <a:ext cx="619125" cy="209550"/>
          <a:chOff x="8086725" y="2133600"/>
          <a:chExt cx="619125" cy="209550"/>
        </a:xfrm>
        <a:solidFill>
          <a:srgbClr val="FFFFFF"/>
        </a:solidFill>
      </xdr:grpSpPr>
    </xdr:grpSp>
    <xdr:clientData/>
  </xdr:twoCellAnchor>
  <xdr:twoCellAnchor>
    <xdr:from>
      <xdr:col>0</xdr:col>
      <xdr:colOff>0</xdr:colOff>
      <xdr:row>21</xdr:row>
      <xdr:rowOff>47625</xdr:rowOff>
    </xdr:from>
    <xdr:to>
      <xdr:col>2</xdr:col>
      <xdr:colOff>66675</xdr:colOff>
      <xdr:row>21</xdr:row>
      <xdr:rowOff>180975</xdr:rowOff>
    </xdr:to>
    <xdr:grpSp>
      <xdr:nvGrpSpPr>
        <xdr:cNvPr id="34" name="グループ化 40"/>
        <xdr:cNvGrpSpPr>
          <a:grpSpLocks/>
        </xdr:cNvGrpSpPr>
      </xdr:nvGrpSpPr>
      <xdr:grpSpPr>
        <a:xfrm>
          <a:off x="0" y="6372225"/>
          <a:ext cx="619125" cy="142875"/>
          <a:chOff x="8086725" y="2133600"/>
          <a:chExt cx="619125" cy="209550"/>
        </a:xfrm>
        <a:solidFill>
          <a:srgbClr val="FFFFFF"/>
        </a:solidFill>
      </xdr:grpSpPr>
    </xdr:grpSp>
    <xdr:clientData/>
  </xdr:twoCellAnchor>
  <xdr:twoCellAnchor>
    <xdr:from>
      <xdr:col>0</xdr:col>
      <xdr:colOff>0</xdr:colOff>
      <xdr:row>22</xdr:row>
      <xdr:rowOff>85725</xdr:rowOff>
    </xdr:from>
    <xdr:to>
      <xdr:col>2</xdr:col>
      <xdr:colOff>66675</xdr:colOff>
      <xdr:row>22</xdr:row>
      <xdr:rowOff>295275</xdr:rowOff>
    </xdr:to>
    <xdr:grpSp>
      <xdr:nvGrpSpPr>
        <xdr:cNvPr id="37" name="グループ化 43"/>
        <xdr:cNvGrpSpPr>
          <a:grpSpLocks/>
        </xdr:cNvGrpSpPr>
      </xdr:nvGrpSpPr>
      <xdr:grpSpPr>
        <a:xfrm>
          <a:off x="0" y="6657975"/>
          <a:ext cx="619125" cy="209550"/>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0" name="グループ化 49"/>
        <xdr:cNvGrpSpPr>
          <a:grpSpLocks/>
        </xdr:cNvGrpSpPr>
      </xdr:nvGrpSpPr>
      <xdr:grpSpPr>
        <a:xfrm>
          <a:off x="0" y="81057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3" name="グループ化 52"/>
        <xdr:cNvGrpSpPr>
          <a:grpSpLocks/>
        </xdr:cNvGrpSpPr>
      </xdr:nvGrpSpPr>
      <xdr:grpSpPr>
        <a:xfrm>
          <a:off x="0" y="83534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46" name="グループ化 55"/>
        <xdr:cNvGrpSpPr>
          <a:grpSpLocks/>
        </xdr:cNvGrpSpPr>
      </xdr:nvGrpSpPr>
      <xdr:grpSpPr>
        <a:xfrm>
          <a:off x="0" y="8601075"/>
          <a:ext cx="619125" cy="200025"/>
          <a:chOff x="8086725" y="2133600"/>
          <a:chExt cx="619125" cy="209550"/>
        </a:xfrm>
        <a:solidFill>
          <a:srgbClr val="FFFFFF"/>
        </a:solidFill>
      </xdr:grpSpPr>
    </xdr:grpSp>
    <xdr:clientData/>
  </xdr:twoCellAnchor>
  <xdr:twoCellAnchor>
    <xdr:from>
      <xdr:col>0</xdr:col>
      <xdr:colOff>0</xdr:colOff>
      <xdr:row>30</xdr:row>
      <xdr:rowOff>28575</xdr:rowOff>
    </xdr:from>
    <xdr:to>
      <xdr:col>2</xdr:col>
      <xdr:colOff>66675</xdr:colOff>
      <xdr:row>30</xdr:row>
      <xdr:rowOff>228600</xdr:rowOff>
    </xdr:to>
    <xdr:grpSp>
      <xdr:nvGrpSpPr>
        <xdr:cNvPr id="49" name="グループ化 58"/>
        <xdr:cNvGrpSpPr>
          <a:grpSpLocks/>
        </xdr:cNvGrpSpPr>
      </xdr:nvGrpSpPr>
      <xdr:grpSpPr>
        <a:xfrm>
          <a:off x="0" y="8848725"/>
          <a:ext cx="619125" cy="200025"/>
          <a:chOff x="8086725" y="2133600"/>
          <a:chExt cx="619125" cy="209550"/>
        </a:xfrm>
        <a:solidFill>
          <a:srgbClr val="FFFFFF"/>
        </a:solidFill>
      </xdr:grpSpPr>
    </xdr:grpSp>
    <xdr:clientData/>
  </xdr:twoCellAnchor>
  <xdr:twoCellAnchor>
    <xdr:from>
      <xdr:col>0</xdr:col>
      <xdr:colOff>0</xdr:colOff>
      <xdr:row>31</xdr:row>
      <xdr:rowOff>28575</xdr:rowOff>
    </xdr:from>
    <xdr:to>
      <xdr:col>2</xdr:col>
      <xdr:colOff>66675</xdr:colOff>
      <xdr:row>31</xdr:row>
      <xdr:rowOff>228600</xdr:rowOff>
    </xdr:to>
    <xdr:grpSp>
      <xdr:nvGrpSpPr>
        <xdr:cNvPr id="52" name="グループ化 61"/>
        <xdr:cNvGrpSpPr>
          <a:grpSpLocks/>
        </xdr:cNvGrpSpPr>
      </xdr:nvGrpSpPr>
      <xdr:grpSpPr>
        <a:xfrm>
          <a:off x="0" y="9096375"/>
          <a:ext cx="619125" cy="200025"/>
          <a:chOff x="8086725" y="2133600"/>
          <a:chExt cx="619125" cy="209550"/>
        </a:xfrm>
        <a:solidFill>
          <a:srgbClr val="FFFFFF"/>
        </a:solidFill>
      </xdr:grpSpPr>
    </xdr:grpSp>
    <xdr:clientData/>
  </xdr:twoCellAnchor>
  <xdr:twoCellAnchor>
    <xdr:from>
      <xdr:col>0</xdr:col>
      <xdr:colOff>0</xdr:colOff>
      <xdr:row>32</xdr:row>
      <xdr:rowOff>28575</xdr:rowOff>
    </xdr:from>
    <xdr:to>
      <xdr:col>2</xdr:col>
      <xdr:colOff>66675</xdr:colOff>
      <xdr:row>32</xdr:row>
      <xdr:rowOff>228600</xdr:rowOff>
    </xdr:to>
    <xdr:grpSp>
      <xdr:nvGrpSpPr>
        <xdr:cNvPr id="55" name="グループ化 64"/>
        <xdr:cNvGrpSpPr>
          <a:grpSpLocks/>
        </xdr:cNvGrpSpPr>
      </xdr:nvGrpSpPr>
      <xdr:grpSpPr>
        <a:xfrm>
          <a:off x="0" y="9344025"/>
          <a:ext cx="619125" cy="200025"/>
          <a:chOff x="8086725" y="2133600"/>
          <a:chExt cx="619125" cy="209550"/>
        </a:xfrm>
        <a:solidFill>
          <a:srgbClr val="FFFFFF"/>
        </a:solidFill>
      </xdr:grpSpPr>
    </xdr:grpSp>
    <xdr:clientData/>
  </xdr:twoCellAnchor>
  <xdr:twoCellAnchor>
    <xdr:from>
      <xdr:col>0</xdr:col>
      <xdr:colOff>0</xdr:colOff>
      <xdr:row>33</xdr:row>
      <xdr:rowOff>19050</xdr:rowOff>
    </xdr:from>
    <xdr:to>
      <xdr:col>2</xdr:col>
      <xdr:colOff>66675</xdr:colOff>
      <xdr:row>33</xdr:row>
      <xdr:rowOff>219075</xdr:rowOff>
    </xdr:to>
    <xdr:grpSp>
      <xdr:nvGrpSpPr>
        <xdr:cNvPr id="58" name="グループ化 67"/>
        <xdr:cNvGrpSpPr>
          <a:grpSpLocks/>
        </xdr:cNvGrpSpPr>
      </xdr:nvGrpSpPr>
      <xdr:grpSpPr>
        <a:xfrm>
          <a:off x="0" y="9582150"/>
          <a:ext cx="619125" cy="200025"/>
          <a:chOff x="8086725" y="2133600"/>
          <a:chExt cx="619125" cy="209550"/>
        </a:xfrm>
        <a:solidFill>
          <a:srgbClr val="FFFFFF"/>
        </a:solidFill>
      </xdr:grpSpPr>
    </xdr:grpSp>
    <xdr:clientData/>
  </xdr:twoCellAnchor>
  <xdr:twoCellAnchor>
    <xdr:from>
      <xdr:col>0</xdr:col>
      <xdr:colOff>0</xdr:colOff>
      <xdr:row>34</xdr:row>
      <xdr:rowOff>85725</xdr:rowOff>
    </xdr:from>
    <xdr:to>
      <xdr:col>2</xdr:col>
      <xdr:colOff>66675</xdr:colOff>
      <xdr:row>34</xdr:row>
      <xdr:rowOff>295275</xdr:rowOff>
    </xdr:to>
    <xdr:grpSp>
      <xdr:nvGrpSpPr>
        <xdr:cNvPr id="61" name="グループ化 70"/>
        <xdr:cNvGrpSpPr>
          <a:grpSpLocks/>
        </xdr:cNvGrpSpPr>
      </xdr:nvGrpSpPr>
      <xdr:grpSpPr>
        <a:xfrm>
          <a:off x="0" y="989647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16</xdr:row>
      <xdr:rowOff>47625</xdr:rowOff>
    </xdr:from>
    <xdr:to>
      <xdr:col>11</xdr:col>
      <xdr:colOff>628650</xdr:colOff>
      <xdr:row>16</xdr:row>
      <xdr:rowOff>276225</xdr:rowOff>
    </xdr:to>
    <xdr:grpSp>
      <xdr:nvGrpSpPr>
        <xdr:cNvPr id="1" name="グループ化 3"/>
        <xdr:cNvGrpSpPr>
          <a:grpSpLocks/>
        </xdr:cNvGrpSpPr>
      </xdr:nvGrpSpPr>
      <xdr:grpSpPr>
        <a:xfrm>
          <a:off x="5210175" y="4305300"/>
          <a:ext cx="2143125" cy="228600"/>
          <a:chOff x="5076825" y="4305300"/>
          <a:chExt cx="1914525" cy="228600"/>
        </a:xfrm>
        <a:solidFill>
          <a:srgbClr val="FFFFFF"/>
        </a:solidFill>
      </xdr:grpSpPr>
    </xdr:grpSp>
    <xdr:clientData/>
  </xdr:twoCellAnchor>
  <xdr:twoCellAnchor>
    <xdr:from>
      <xdr:col>7</xdr:col>
      <xdr:colOff>371475</xdr:colOff>
      <xdr:row>17</xdr:row>
      <xdr:rowOff>123825</xdr:rowOff>
    </xdr:from>
    <xdr:to>
      <xdr:col>11</xdr:col>
      <xdr:colOff>628650</xdr:colOff>
      <xdr:row>17</xdr:row>
      <xdr:rowOff>352425</xdr:rowOff>
    </xdr:to>
    <xdr:grpSp>
      <xdr:nvGrpSpPr>
        <xdr:cNvPr id="5" name="グループ化 4"/>
        <xdr:cNvGrpSpPr>
          <a:grpSpLocks/>
        </xdr:cNvGrpSpPr>
      </xdr:nvGrpSpPr>
      <xdr:grpSpPr>
        <a:xfrm>
          <a:off x="5210175" y="4724400"/>
          <a:ext cx="2143125" cy="228600"/>
          <a:chOff x="5076825" y="4305300"/>
          <a:chExt cx="1914525" cy="228600"/>
        </a:xfrm>
        <a:solidFill>
          <a:srgbClr val="FFFFFF"/>
        </a:solidFill>
      </xdr:grpSpPr>
    </xdr:grpSp>
    <xdr:clientData/>
  </xdr:twoCellAnchor>
  <xdr:twoCellAnchor>
    <xdr:from>
      <xdr:col>7</xdr:col>
      <xdr:colOff>371475</xdr:colOff>
      <xdr:row>18</xdr:row>
      <xdr:rowOff>57150</xdr:rowOff>
    </xdr:from>
    <xdr:to>
      <xdr:col>11</xdr:col>
      <xdr:colOff>628650</xdr:colOff>
      <xdr:row>18</xdr:row>
      <xdr:rowOff>285750</xdr:rowOff>
    </xdr:to>
    <xdr:grpSp>
      <xdr:nvGrpSpPr>
        <xdr:cNvPr id="9" name="グループ化 6"/>
        <xdr:cNvGrpSpPr>
          <a:grpSpLocks/>
        </xdr:cNvGrpSpPr>
      </xdr:nvGrpSpPr>
      <xdr:grpSpPr>
        <a:xfrm>
          <a:off x="5210175" y="5114925"/>
          <a:ext cx="2143125" cy="228600"/>
          <a:chOff x="5076825" y="4305300"/>
          <a:chExt cx="1914525" cy="228600"/>
        </a:xfrm>
        <a:solidFill>
          <a:srgbClr val="FFFFFF"/>
        </a:solidFill>
      </xdr:grpSpPr>
    </xdr:grpSp>
    <xdr:clientData/>
  </xdr:twoCellAnchor>
  <xdr:twoCellAnchor>
    <xdr:from>
      <xdr:col>7</xdr:col>
      <xdr:colOff>371475</xdr:colOff>
      <xdr:row>19</xdr:row>
      <xdr:rowOff>76200</xdr:rowOff>
    </xdr:from>
    <xdr:to>
      <xdr:col>11</xdr:col>
      <xdr:colOff>628650</xdr:colOff>
      <xdr:row>19</xdr:row>
      <xdr:rowOff>304800</xdr:rowOff>
    </xdr:to>
    <xdr:grpSp>
      <xdr:nvGrpSpPr>
        <xdr:cNvPr id="13" name="グループ化 7"/>
        <xdr:cNvGrpSpPr>
          <a:grpSpLocks/>
        </xdr:cNvGrpSpPr>
      </xdr:nvGrpSpPr>
      <xdr:grpSpPr>
        <a:xfrm>
          <a:off x="5210175" y="5476875"/>
          <a:ext cx="2143125" cy="228600"/>
          <a:chOff x="5076825" y="4305300"/>
          <a:chExt cx="1914525" cy="228600"/>
        </a:xfrm>
        <a:solidFill>
          <a:srgbClr val="FFFFFF"/>
        </a:solidFill>
      </xdr:grpSpPr>
    </xdr:grpSp>
    <xdr:clientData/>
  </xdr:twoCellAnchor>
  <xdr:twoCellAnchor>
    <xdr:from>
      <xdr:col>7</xdr:col>
      <xdr:colOff>371475</xdr:colOff>
      <xdr:row>20</xdr:row>
      <xdr:rowOff>47625</xdr:rowOff>
    </xdr:from>
    <xdr:to>
      <xdr:col>11</xdr:col>
      <xdr:colOff>628650</xdr:colOff>
      <xdr:row>20</xdr:row>
      <xdr:rowOff>276225</xdr:rowOff>
    </xdr:to>
    <xdr:grpSp>
      <xdr:nvGrpSpPr>
        <xdr:cNvPr id="17" name="グループ化 8"/>
        <xdr:cNvGrpSpPr>
          <a:grpSpLocks/>
        </xdr:cNvGrpSpPr>
      </xdr:nvGrpSpPr>
      <xdr:grpSpPr>
        <a:xfrm>
          <a:off x="5210175" y="5791200"/>
          <a:ext cx="2143125" cy="228600"/>
          <a:chOff x="5076825" y="4305300"/>
          <a:chExt cx="1914525" cy="228600"/>
        </a:xfrm>
        <a:solidFill>
          <a:srgbClr val="FFFFFF"/>
        </a:solidFill>
      </xdr:grpSpPr>
    </xdr:grpSp>
    <xdr:clientData/>
  </xdr:twoCellAnchor>
  <xdr:twoCellAnchor>
    <xdr:from>
      <xdr:col>7</xdr:col>
      <xdr:colOff>371475</xdr:colOff>
      <xdr:row>21</xdr:row>
      <xdr:rowOff>76200</xdr:rowOff>
    </xdr:from>
    <xdr:to>
      <xdr:col>11</xdr:col>
      <xdr:colOff>628650</xdr:colOff>
      <xdr:row>21</xdr:row>
      <xdr:rowOff>304800</xdr:rowOff>
    </xdr:to>
    <xdr:grpSp>
      <xdr:nvGrpSpPr>
        <xdr:cNvPr id="21" name="グループ化 9"/>
        <xdr:cNvGrpSpPr>
          <a:grpSpLocks/>
        </xdr:cNvGrpSpPr>
      </xdr:nvGrpSpPr>
      <xdr:grpSpPr>
        <a:xfrm>
          <a:off x="5210175" y="6143625"/>
          <a:ext cx="2143125" cy="228600"/>
          <a:chOff x="5076825" y="4305300"/>
          <a:chExt cx="1914525" cy="228600"/>
        </a:xfrm>
        <a:solidFill>
          <a:srgbClr val="FFFFFF"/>
        </a:solidFill>
      </xdr:grpSpPr>
    </xdr:grpSp>
    <xdr:clientData/>
  </xdr:twoCellAnchor>
  <xdr:twoCellAnchor>
    <xdr:from>
      <xdr:col>7</xdr:col>
      <xdr:colOff>371475</xdr:colOff>
      <xdr:row>22</xdr:row>
      <xdr:rowOff>66675</xdr:rowOff>
    </xdr:from>
    <xdr:to>
      <xdr:col>11</xdr:col>
      <xdr:colOff>628650</xdr:colOff>
      <xdr:row>22</xdr:row>
      <xdr:rowOff>295275</xdr:rowOff>
    </xdr:to>
    <xdr:grpSp>
      <xdr:nvGrpSpPr>
        <xdr:cNvPr id="25" name="グループ化 10"/>
        <xdr:cNvGrpSpPr>
          <a:grpSpLocks/>
        </xdr:cNvGrpSpPr>
      </xdr:nvGrpSpPr>
      <xdr:grpSpPr>
        <a:xfrm>
          <a:off x="5210175" y="6477000"/>
          <a:ext cx="2143125" cy="228600"/>
          <a:chOff x="5076825" y="4305300"/>
          <a:chExt cx="1914525" cy="228600"/>
        </a:xfrm>
        <a:solidFill>
          <a:srgbClr val="FFFFFF"/>
        </a:solidFill>
      </xdr:grpSpPr>
    </xdr:grpSp>
    <xdr:clientData/>
  </xdr:twoCellAnchor>
  <xdr:twoCellAnchor>
    <xdr:from>
      <xdr:col>7</xdr:col>
      <xdr:colOff>371475</xdr:colOff>
      <xdr:row>23</xdr:row>
      <xdr:rowOff>85725</xdr:rowOff>
    </xdr:from>
    <xdr:to>
      <xdr:col>11</xdr:col>
      <xdr:colOff>628650</xdr:colOff>
      <xdr:row>23</xdr:row>
      <xdr:rowOff>314325</xdr:rowOff>
    </xdr:to>
    <xdr:grpSp>
      <xdr:nvGrpSpPr>
        <xdr:cNvPr id="29" name="グループ化 11"/>
        <xdr:cNvGrpSpPr>
          <a:grpSpLocks/>
        </xdr:cNvGrpSpPr>
      </xdr:nvGrpSpPr>
      <xdr:grpSpPr>
        <a:xfrm>
          <a:off x="5210175" y="6838950"/>
          <a:ext cx="2143125" cy="228600"/>
          <a:chOff x="5076825" y="4305300"/>
          <a:chExt cx="1914525" cy="228600"/>
        </a:xfrm>
        <a:solidFill>
          <a:srgbClr val="FFFFFF"/>
        </a:solidFill>
      </xdr:grpSpPr>
    </xdr:grpSp>
    <xdr:clientData/>
  </xdr:twoCellAnchor>
  <xdr:twoCellAnchor>
    <xdr:from>
      <xdr:col>7</xdr:col>
      <xdr:colOff>371475</xdr:colOff>
      <xdr:row>24</xdr:row>
      <xdr:rowOff>76200</xdr:rowOff>
    </xdr:from>
    <xdr:to>
      <xdr:col>11</xdr:col>
      <xdr:colOff>628650</xdr:colOff>
      <xdr:row>24</xdr:row>
      <xdr:rowOff>304800</xdr:rowOff>
    </xdr:to>
    <xdr:grpSp>
      <xdr:nvGrpSpPr>
        <xdr:cNvPr id="33" name="グループ化 12"/>
        <xdr:cNvGrpSpPr>
          <a:grpSpLocks/>
        </xdr:cNvGrpSpPr>
      </xdr:nvGrpSpPr>
      <xdr:grpSpPr>
        <a:xfrm>
          <a:off x="5210175" y="7172325"/>
          <a:ext cx="2143125" cy="228600"/>
          <a:chOff x="5076825" y="4305300"/>
          <a:chExt cx="1914525" cy="228600"/>
        </a:xfrm>
        <a:solidFill>
          <a:srgbClr val="FFFFFF"/>
        </a:solidFill>
      </xdr:grpSpPr>
    </xdr:grpSp>
    <xdr:clientData/>
  </xdr:twoCellAnchor>
  <xdr:twoCellAnchor>
    <xdr:from>
      <xdr:col>7</xdr:col>
      <xdr:colOff>371475</xdr:colOff>
      <xdr:row>25</xdr:row>
      <xdr:rowOff>47625</xdr:rowOff>
    </xdr:from>
    <xdr:to>
      <xdr:col>11</xdr:col>
      <xdr:colOff>628650</xdr:colOff>
      <xdr:row>25</xdr:row>
      <xdr:rowOff>276225</xdr:rowOff>
    </xdr:to>
    <xdr:grpSp>
      <xdr:nvGrpSpPr>
        <xdr:cNvPr id="37" name="グループ化 13"/>
        <xdr:cNvGrpSpPr>
          <a:grpSpLocks/>
        </xdr:cNvGrpSpPr>
      </xdr:nvGrpSpPr>
      <xdr:grpSpPr>
        <a:xfrm>
          <a:off x="5210175" y="7467600"/>
          <a:ext cx="2143125" cy="228600"/>
          <a:chOff x="5076825" y="4305300"/>
          <a:chExt cx="1914525" cy="228600"/>
        </a:xfrm>
        <a:solidFill>
          <a:srgbClr val="FFFFFF"/>
        </a:solidFill>
      </xdr:grpSpPr>
    </xdr:grpSp>
    <xdr:clientData/>
  </xdr:twoCellAnchor>
  <xdr:twoCellAnchor>
    <xdr:from>
      <xdr:col>7</xdr:col>
      <xdr:colOff>371475</xdr:colOff>
      <xdr:row>26</xdr:row>
      <xdr:rowOff>66675</xdr:rowOff>
    </xdr:from>
    <xdr:to>
      <xdr:col>11</xdr:col>
      <xdr:colOff>628650</xdr:colOff>
      <xdr:row>26</xdr:row>
      <xdr:rowOff>295275</xdr:rowOff>
    </xdr:to>
    <xdr:grpSp>
      <xdr:nvGrpSpPr>
        <xdr:cNvPr id="41" name="グループ化 14"/>
        <xdr:cNvGrpSpPr>
          <a:grpSpLocks/>
        </xdr:cNvGrpSpPr>
      </xdr:nvGrpSpPr>
      <xdr:grpSpPr>
        <a:xfrm>
          <a:off x="5210175" y="7810500"/>
          <a:ext cx="2143125" cy="228600"/>
          <a:chOff x="5076825" y="4305300"/>
          <a:chExt cx="1914525" cy="228600"/>
        </a:xfrm>
        <a:solidFill>
          <a:srgbClr val="FFFFFF"/>
        </a:solidFill>
      </xdr:grpSpPr>
    </xdr:grpSp>
    <xdr:clientData/>
  </xdr:twoCellAnchor>
  <xdr:twoCellAnchor>
    <xdr:from>
      <xdr:col>7</xdr:col>
      <xdr:colOff>371475</xdr:colOff>
      <xdr:row>27</xdr:row>
      <xdr:rowOff>95250</xdr:rowOff>
    </xdr:from>
    <xdr:to>
      <xdr:col>11</xdr:col>
      <xdr:colOff>628650</xdr:colOff>
      <xdr:row>28</xdr:row>
      <xdr:rowOff>0</xdr:rowOff>
    </xdr:to>
    <xdr:grpSp>
      <xdr:nvGrpSpPr>
        <xdr:cNvPr id="45" name="グループ化 15"/>
        <xdr:cNvGrpSpPr>
          <a:grpSpLocks/>
        </xdr:cNvGrpSpPr>
      </xdr:nvGrpSpPr>
      <xdr:grpSpPr>
        <a:xfrm>
          <a:off x="5210175" y="8162925"/>
          <a:ext cx="2143125" cy="228600"/>
          <a:chOff x="5076825" y="4305300"/>
          <a:chExt cx="1914525" cy="228600"/>
        </a:xfrm>
        <a:solidFill>
          <a:srgbClr val="FFFFFF"/>
        </a:solidFill>
      </xdr:grpSpPr>
    </xdr:grpSp>
    <xdr:clientData/>
  </xdr:twoCellAnchor>
  <xdr:twoCellAnchor>
    <xdr:from>
      <xdr:col>7</xdr:col>
      <xdr:colOff>371475</xdr:colOff>
      <xdr:row>28</xdr:row>
      <xdr:rowOff>85725</xdr:rowOff>
    </xdr:from>
    <xdr:to>
      <xdr:col>11</xdr:col>
      <xdr:colOff>628650</xdr:colOff>
      <xdr:row>28</xdr:row>
      <xdr:rowOff>314325</xdr:rowOff>
    </xdr:to>
    <xdr:grpSp>
      <xdr:nvGrpSpPr>
        <xdr:cNvPr id="49" name="グループ化 17"/>
        <xdr:cNvGrpSpPr>
          <a:grpSpLocks/>
        </xdr:cNvGrpSpPr>
      </xdr:nvGrpSpPr>
      <xdr:grpSpPr>
        <a:xfrm>
          <a:off x="5210175" y="8477250"/>
          <a:ext cx="2143125" cy="228600"/>
          <a:chOff x="5076825" y="4305300"/>
          <a:chExt cx="1914525" cy="228600"/>
        </a:xfrm>
        <a:solidFill>
          <a:srgbClr val="FFFFFF"/>
        </a:solidFill>
      </xdr:grpSpPr>
    </xdr:grpSp>
    <xdr:clientData/>
  </xdr:twoCellAnchor>
  <xdr:twoCellAnchor>
    <xdr:from>
      <xdr:col>7</xdr:col>
      <xdr:colOff>371475</xdr:colOff>
      <xdr:row>29</xdr:row>
      <xdr:rowOff>85725</xdr:rowOff>
    </xdr:from>
    <xdr:to>
      <xdr:col>11</xdr:col>
      <xdr:colOff>628650</xdr:colOff>
      <xdr:row>29</xdr:row>
      <xdr:rowOff>314325</xdr:rowOff>
    </xdr:to>
    <xdr:grpSp>
      <xdr:nvGrpSpPr>
        <xdr:cNvPr id="53" name="グループ化 18"/>
        <xdr:cNvGrpSpPr>
          <a:grpSpLocks/>
        </xdr:cNvGrpSpPr>
      </xdr:nvGrpSpPr>
      <xdr:grpSpPr>
        <a:xfrm>
          <a:off x="5210175" y="8801100"/>
          <a:ext cx="2143125" cy="228600"/>
          <a:chOff x="5076825" y="4305300"/>
          <a:chExt cx="1914525" cy="228600"/>
        </a:xfrm>
        <a:solidFill>
          <a:srgbClr val="FFFFFF"/>
        </a:solidFill>
      </xdr:grpSpPr>
    </xdr:grpSp>
    <xdr:clientData/>
  </xdr:twoCellAnchor>
  <xdr:twoCellAnchor>
    <xdr:from>
      <xdr:col>7</xdr:col>
      <xdr:colOff>371475</xdr:colOff>
      <xdr:row>30</xdr:row>
      <xdr:rowOff>57150</xdr:rowOff>
    </xdr:from>
    <xdr:to>
      <xdr:col>11</xdr:col>
      <xdr:colOff>628650</xdr:colOff>
      <xdr:row>30</xdr:row>
      <xdr:rowOff>285750</xdr:rowOff>
    </xdr:to>
    <xdr:grpSp>
      <xdr:nvGrpSpPr>
        <xdr:cNvPr id="57" name="グループ化 20"/>
        <xdr:cNvGrpSpPr>
          <a:grpSpLocks/>
        </xdr:cNvGrpSpPr>
      </xdr:nvGrpSpPr>
      <xdr:grpSpPr>
        <a:xfrm>
          <a:off x="5210175" y="9115425"/>
          <a:ext cx="2143125" cy="228600"/>
          <a:chOff x="5076825" y="4305300"/>
          <a:chExt cx="1914525" cy="228600"/>
        </a:xfrm>
        <a:solidFill>
          <a:srgbClr val="FFFFFF"/>
        </a:solidFill>
      </xdr:grpSpPr>
    </xdr:grpSp>
    <xdr:clientData/>
  </xdr:twoCellAnchor>
  <xdr:twoCellAnchor>
    <xdr:from>
      <xdr:col>7</xdr:col>
      <xdr:colOff>371475</xdr:colOff>
      <xdr:row>13</xdr:row>
      <xdr:rowOff>104775</xdr:rowOff>
    </xdr:from>
    <xdr:to>
      <xdr:col>11</xdr:col>
      <xdr:colOff>628650</xdr:colOff>
      <xdr:row>13</xdr:row>
      <xdr:rowOff>333375</xdr:rowOff>
    </xdr:to>
    <xdr:grpSp>
      <xdr:nvGrpSpPr>
        <xdr:cNvPr id="61" name="グループ化 3"/>
        <xdr:cNvGrpSpPr>
          <a:grpSpLocks/>
        </xdr:cNvGrpSpPr>
      </xdr:nvGrpSpPr>
      <xdr:grpSpPr>
        <a:xfrm>
          <a:off x="5210175" y="3095625"/>
          <a:ext cx="2143125" cy="228600"/>
          <a:chOff x="5076825" y="4305300"/>
          <a:chExt cx="1914525" cy="228600"/>
        </a:xfrm>
        <a:solidFill>
          <a:srgbClr val="FFFFFF"/>
        </a:solidFill>
      </xdr:grpSpPr>
    </xdr:grpSp>
    <xdr:clientData/>
  </xdr:twoCellAnchor>
  <xdr:twoCellAnchor>
    <xdr:from>
      <xdr:col>7</xdr:col>
      <xdr:colOff>371475</xdr:colOff>
      <xdr:row>14</xdr:row>
      <xdr:rowOff>66675</xdr:rowOff>
    </xdr:from>
    <xdr:to>
      <xdr:col>11</xdr:col>
      <xdr:colOff>628650</xdr:colOff>
      <xdr:row>14</xdr:row>
      <xdr:rowOff>295275</xdr:rowOff>
    </xdr:to>
    <xdr:grpSp>
      <xdr:nvGrpSpPr>
        <xdr:cNvPr id="65" name="グループ化 3"/>
        <xdr:cNvGrpSpPr>
          <a:grpSpLocks/>
        </xdr:cNvGrpSpPr>
      </xdr:nvGrpSpPr>
      <xdr:grpSpPr>
        <a:xfrm>
          <a:off x="5210175" y="3524250"/>
          <a:ext cx="2143125" cy="228600"/>
          <a:chOff x="5076825" y="4305300"/>
          <a:chExt cx="1914525" cy="228600"/>
        </a:xfrm>
        <a:solidFill>
          <a:srgbClr val="FFFFFF"/>
        </a:solidFill>
      </xdr:grpSpPr>
    </xdr:grpSp>
    <xdr:clientData/>
  </xdr:twoCellAnchor>
  <xdr:twoCellAnchor>
    <xdr:from>
      <xdr:col>7</xdr:col>
      <xdr:colOff>371475</xdr:colOff>
      <xdr:row>15</xdr:row>
      <xdr:rowOff>95250</xdr:rowOff>
    </xdr:from>
    <xdr:to>
      <xdr:col>11</xdr:col>
      <xdr:colOff>628650</xdr:colOff>
      <xdr:row>15</xdr:row>
      <xdr:rowOff>323850</xdr:rowOff>
    </xdr:to>
    <xdr:grpSp>
      <xdr:nvGrpSpPr>
        <xdr:cNvPr id="69" name="グループ化 3"/>
        <xdr:cNvGrpSpPr>
          <a:grpSpLocks/>
        </xdr:cNvGrpSpPr>
      </xdr:nvGrpSpPr>
      <xdr:grpSpPr>
        <a:xfrm>
          <a:off x="5210175" y="3895725"/>
          <a:ext cx="2143125" cy="228600"/>
          <a:chOff x="5076825" y="4305300"/>
          <a:chExt cx="1914525" cy="22860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19</xdr:row>
      <xdr:rowOff>238125</xdr:rowOff>
    </xdr:from>
    <xdr:to>
      <xdr:col>6</xdr:col>
      <xdr:colOff>171450</xdr:colOff>
      <xdr:row>19</xdr:row>
      <xdr:rowOff>514350</xdr:rowOff>
    </xdr:to>
    <xdr:sp>
      <xdr:nvSpPr>
        <xdr:cNvPr id="1" name="大かっこ 10"/>
        <xdr:cNvSpPr>
          <a:spLocks/>
        </xdr:cNvSpPr>
      </xdr:nvSpPr>
      <xdr:spPr>
        <a:xfrm>
          <a:off x="1171575" y="3800475"/>
          <a:ext cx="733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19</xdr:row>
      <xdr:rowOff>238125</xdr:rowOff>
    </xdr:from>
    <xdr:to>
      <xdr:col>16</xdr:col>
      <xdr:colOff>171450</xdr:colOff>
      <xdr:row>19</xdr:row>
      <xdr:rowOff>514350</xdr:rowOff>
    </xdr:to>
    <xdr:sp>
      <xdr:nvSpPr>
        <xdr:cNvPr id="2" name="大かっこ 10"/>
        <xdr:cNvSpPr>
          <a:spLocks/>
        </xdr:cNvSpPr>
      </xdr:nvSpPr>
      <xdr:spPr>
        <a:xfrm>
          <a:off x="4343400" y="3800475"/>
          <a:ext cx="733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95250</xdr:rowOff>
    </xdr:from>
    <xdr:to>
      <xdr:col>39</xdr:col>
      <xdr:colOff>38100</xdr:colOff>
      <xdr:row>43</xdr:row>
      <xdr:rowOff>47625</xdr:rowOff>
    </xdr:to>
    <xdr:sp>
      <xdr:nvSpPr>
        <xdr:cNvPr id="1" name="テキスト ボックス 2"/>
        <xdr:cNvSpPr txBox="1">
          <a:spLocks noChangeArrowheads="1"/>
        </xdr:cNvSpPr>
      </xdr:nvSpPr>
      <xdr:spPr>
        <a:xfrm>
          <a:off x="9172575" y="11334750"/>
          <a:ext cx="1295400" cy="5238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p>
      </xdr:txBody>
    </xdr:sp>
    <xdr:clientData/>
  </xdr:twoCellAnchor>
  <xdr:twoCellAnchor>
    <xdr:from>
      <xdr:col>13</xdr:col>
      <xdr:colOff>0</xdr:colOff>
      <xdr:row>1</xdr:row>
      <xdr:rowOff>114300</xdr:rowOff>
    </xdr:from>
    <xdr:to>
      <xdr:col>29</xdr:col>
      <xdr:colOff>209550</xdr:colOff>
      <xdr:row>3</xdr:row>
      <xdr:rowOff>247650</xdr:rowOff>
    </xdr:to>
    <xdr:sp>
      <xdr:nvSpPr>
        <xdr:cNvPr id="2" name="テキスト ボックス 3"/>
        <xdr:cNvSpPr txBox="1">
          <a:spLocks noChangeArrowheads="1"/>
        </xdr:cNvSpPr>
      </xdr:nvSpPr>
      <xdr:spPr>
        <a:xfrm>
          <a:off x="3476625" y="161925"/>
          <a:ext cx="43053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33</xdr:col>
      <xdr:colOff>95250</xdr:colOff>
      <xdr:row>1</xdr:row>
      <xdr:rowOff>152400</xdr:rowOff>
    </xdr:from>
    <xdr:to>
      <xdr:col>51</xdr:col>
      <xdr:colOff>19050</xdr:colOff>
      <xdr:row>4</xdr:row>
      <xdr:rowOff>38100</xdr:rowOff>
    </xdr:to>
    <xdr:sp>
      <xdr:nvSpPr>
        <xdr:cNvPr id="3" name="テキスト ボックス 4"/>
        <xdr:cNvSpPr txBox="1">
          <a:spLocks noChangeArrowheads="1"/>
        </xdr:cNvSpPr>
      </xdr:nvSpPr>
      <xdr:spPr>
        <a:xfrm>
          <a:off x="8810625" y="200025"/>
          <a:ext cx="506730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showZeros="0" tabSelected="1" workbookViewId="0" topLeftCell="A1">
      <selection activeCell="A1" sqref="A1"/>
    </sheetView>
  </sheetViews>
  <sheetFormatPr defaultColWidth="9.00390625" defaultRowHeight="13.5"/>
  <cols>
    <col min="1" max="1" width="7.00390625" style="0" customWidth="1"/>
    <col min="9" max="9" width="21.00390625" style="0" customWidth="1"/>
  </cols>
  <sheetData>
    <row r="1" spans="8:9" ht="17.25" customHeight="1">
      <c r="H1" s="593"/>
      <c r="I1" s="593"/>
    </row>
    <row r="2" spans="1:9" ht="13.5" customHeight="1">
      <c r="A2" s="594" t="s">
        <v>81</v>
      </c>
      <c r="B2" s="594"/>
      <c r="C2" s="594"/>
      <c r="D2" s="594"/>
      <c r="E2" s="594"/>
      <c r="F2" s="594"/>
      <c r="G2" s="594"/>
      <c r="H2" s="594"/>
      <c r="I2" s="594"/>
    </row>
    <row r="3" spans="1:9" ht="13.5" customHeight="1">
      <c r="A3" s="594"/>
      <c r="B3" s="594"/>
      <c r="C3" s="594"/>
      <c r="D3" s="594"/>
      <c r="E3" s="594"/>
      <c r="F3" s="594"/>
      <c r="G3" s="594"/>
      <c r="H3" s="594"/>
      <c r="I3" s="594"/>
    </row>
    <row r="4" spans="1:9" ht="13.5" customHeight="1">
      <c r="A4" s="594"/>
      <c r="B4" s="594"/>
      <c r="C4" s="594"/>
      <c r="D4" s="594"/>
      <c r="E4" s="594"/>
      <c r="F4" s="594"/>
      <c r="G4" s="594"/>
      <c r="H4" s="594"/>
      <c r="I4" s="594"/>
    </row>
    <row r="5" spans="1:9" ht="13.5" customHeight="1">
      <c r="A5" s="595" t="s">
        <v>409</v>
      </c>
      <c r="B5" s="595"/>
      <c r="C5" s="595"/>
      <c r="D5" s="595"/>
      <c r="E5" s="595"/>
      <c r="F5" s="595"/>
      <c r="G5" s="595"/>
      <c r="H5" s="595"/>
      <c r="I5" s="595"/>
    </row>
    <row r="6" spans="1:9" ht="13.5" customHeight="1">
      <c r="A6" s="595"/>
      <c r="B6" s="595"/>
      <c r="C6" s="595"/>
      <c r="D6" s="595"/>
      <c r="E6" s="595"/>
      <c r="F6" s="595"/>
      <c r="G6" s="595"/>
      <c r="H6" s="595"/>
      <c r="I6" s="595"/>
    </row>
    <row r="7" spans="1:9" s="216" customFormat="1" ht="13.5" customHeight="1">
      <c r="A7" s="596" t="s">
        <v>496</v>
      </c>
      <c r="B7" s="596"/>
      <c r="C7" s="596"/>
      <c r="D7" s="596"/>
      <c r="E7" s="596"/>
      <c r="F7" s="596"/>
      <c r="G7" s="596"/>
      <c r="H7" s="596"/>
      <c r="I7" s="596"/>
    </row>
    <row r="8" spans="1:9" s="216" customFormat="1" ht="13.5" customHeight="1">
      <c r="A8" s="596"/>
      <c r="B8" s="596"/>
      <c r="C8" s="596"/>
      <c r="D8" s="596"/>
      <c r="E8" s="596"/>
      <c r="F8" s="596"/>
      <c r="G8" s="596"/>
      <c r="H8" s="596"/>
      <c r="I8" s="596"/>
    </row>
    <row r="16" spans="1:9" ht="13.5">
      <c r="A16" s="597" t="s">
        <v>82</v>
      </c>
      <c r="B16" s="597"/>
      <c r="C16" s="597"/>
      <c r="D16" s="597"/>
      <c r="E16" s="597"/>
      <c r="F16" s="597"/>
      <c r="G16" s="597"/>
      <c r="H16" s="597"/>
      <c r="I16" s="597"/>
    </row>
    <row r="17" spans="1:9" ht="13.5">
      <c r="A17" s="597"/>
      <c r="B17" s="597"/>
      <c r="C17" s="597"/>
      <c r="D17" s="597"/>
      <c r="E17" s="597"/>
      <c r="F17" s="597"/>
      <c r="G17" s="597"/>
      <c r="H17" s="597"/>
      <c r="I17" s="597"/>
    </row>
    <row r="18" spans="1:9" ht="13.5">
      <c r="A18" s="597"/>
      <c r="B18" s="597"/>
      <c r="C18" s="597"/>
      <c r="D18" s="597"/>
      <c r="E18" s="597"/>
      <c r="F18" s="597"/>
      <c r="G18" s="597"/>
      <c r="H18" s="597"/>
      <c r="I18" s="597"/>
    </row>
    <row r="19" spans="1:9" ht="21">
      <c r="A19" s="217"/>
      <c r="B19" s="217"/>
      <c r="C19" s="217"/>
      <c r="D19" s="217"/>
      <c r="E19" s="217"/>
      <c r="F19" s="217"/>
      <c r="G19" s="217"/>
      <c r="H19" s="217"/>
      <c r="I19" s="217"/>
    </row>
    <row r="20" spans="1:9" ht="21">
      <c r="A20" s="217"/>
      <c r="B20" s="217"/>
      <c r="C20" s="217"/>
      <c r="D20" s="217"/>
      <c r="E20" s="217"/>
      <c r="F20" s="217"/>
      <c r="G20" s="217"/>
      <c r="H20" s="217"/>
      <c r="I20" s="217"/>
    </row>
    <row r="21" spans="1:9" ht="13.5" customHeight="1">
      <c r="A21" s="217"/>
      <c r="B21" s="217"/>
      <c r="C21" s="217"/>
      <c r="D21" s="217"/>
      <c r="E21" s="217"/>
      <c r="F21" s="217"/>
      <c r="G21" s="217"/>
      <c r="H21" s="217"/>
      <c r="I21" s="217"/>
    </row>
    <row r="22" spans="1:9" s="218" customFormat="1" ht="21" customHeight="1">
      <c r="A22" s="598"/>
      <c r="B22" s="599"/>
      <c r="C22" s="599"/>
      <c r="D22" s="599"/>
      <c r="E22" s="599"/>
      <c r="F22" s="599"/>
      <c r="G22" s="599"/>
      <c r="H22" s="599"/>
      <c r="I22" s="599"/>
    </row>
    <row r="23" s="218" customFormat="1" ht="14.25"/>
    <row r="24" s="218" customFormat="1" ht="14.25"/>
    <row r="25" s="218" customFormat="1" ht="16.5" customHeight="1"/>
    <row r="26" spans="1:2" s="221" customFormat="1" ht="16.5" customHeight="1">
      <c r="A26" s="219" t="s">
        <v>263</v>
      </c>
      <c r="B26" s="220" t="s">
        <v>83</v>
      </c>
    </row>
    <row r="27" s="221" customFormat="1" ht="16.5" customHeight="1">
      <c r="B27" s="220" t="s">
        <v>85</v>
      </c>
    </row>
    <row r="28" spans="1:9" s="221" customFormat="1" ht="12" customHeight="1">
      <c r="A28" s="220"/>
      <c r="B28" s="220"/>
      <c r="C28" s="220"/>
      <c r="D28" s="220"/>
      <c r="E28" s="220"/>
      <c r="F28" s="220"/>
      <c r="G28" s="220"/>
      <c r="H28" s="220"/>
      <c r="I28" s="220"/>
    </row>
    <row r="29" spans="1:9" s="208" customFormat="1" ht="16.5" customHeight="1">
      <c r="A29" s="209" t="s">
        <v>263</v>
      </c>
      <c r="B29" s="207" t="s">
        <v>623</v>
      </c>
      <c r="C29" s="207"/>
      <c r="D29" s="207"/>
      <c r="E29" s="207"/>
      <c r="F29" s="207"/>
      <c r="G29" s="207"/>
      <c r="H29" s="207"/>
      <c r="I29" s="207"/>
    </row>
    <row r="30" spans="1:9" s="208" customFormat="1" ht="16.5" customHeight="1">
      <c r="A30" s="207"/>
      <c r="B30" s="207" t="s">
        <v>352</v>
      </c>
      <c r="C30" s="207"/>
      <c r="D30" s="207"/>
      <c r="E30" s="207"/>
      <c r="F30" s="207"/>
      <c r="G30" s="207"/>
      <c r="H30" s="207"/>
      <c r="I30" s="207"/>
    </row>
    <row r="31" spans="1:9" s="208" customFormat="1" ht="16.5" customHeight="1">
      <c r="A31" s="207"/>
      <c r="B31" s="211" t="s">
        <v>507</v>
      </c>
      <c r="C31" s="207"/>
      <c r="D31" s="207"/>
      <c r="E31" s="207"/>
      <c r="F31" s="207"/>
      <c r="G31" s="207"/>
      <c r="H31" s="207"/>
      <c r="I31" s="207"/>
    </row>
    <row r="32" spans="1:9" s="208" customFormat="1" ht="12" customHeight="1">
      <c r="A32" s="207"/>
      <c r="B32" s="207"/>
      <c r="C32" s="207"/>
      <c r="D32" s="207"/>
      <c r="E32" s="207"/>
      <c r="F32" s="207"/>
      <c r="G32" s="207"/>
      <c r="H32" s="207"/>
      <c r="I32" s="207"/>
    </row>
    <row r="33" spans="1:9" s="208" customFormat="1" ht="16.5" customHeight="1">
      <c r="A33" s="209" t="s">
        <v>268</v>
      </c>
      <c r="B33" s="207" t="s">
        <v>264</v>
      </c>
      <c r="C33" s="207"/>
      <c r="D33" s="207"/>
      <c r="E33" s="207"/>
      <c r="F33" s="207"/>
      <c r="G33" s="207"/>
      <c r="H33" s="207"/>
      <c r="I33" s="207"/>
    </row>
    <row r="34" spans="2:9" s="208" customFormat="1" ht="16.5" customHeight="1">
      <c r="B34" s="210" t="s">
        <v>354</v>
      </c>
      <c r="C34" s="207"/>
      <c r="D34" s="207"/>
      <c r="E34" s="207"/>
      <c r="F34" s="207"/>
      <c r="G34" s="207"/>
      <c r="H34" s="207"/>
      <c r="I34" s="207"/>
    </row>
    <row r="35" spans="1:9" s="208" customFormat="1" ht="12" customHeight="1">
      <c r="A35" s="207"/>
      <c r="B35" s="207"/>
      <c r="C35" s="207"/>
      <c r="D35" s="207"/>
      <c r="E35" s="207"/>
      <c r="F35" s="207"/>
      <c r="G35" s="207"/>
      <c r="H35" s="207"/>
      <c r="I35" s="207"/>
    </row>
    <row r="36" spans="1:9" s="208" customFormat="1" ht="16.5" customHeight="1">
      <c r="A36" s="209" t="s">
        <v>263</v>
      </c>
      <c r="B36" s="207" t="s">
        <v>502</v>
      </c>
      <c r="C36" s="207"/>
      <c r="D36" s="207"/>
      <c r="E36" s="207"/>
      <c r="F36" s="207"/>
      <c r="G36" s="207"/>
      <c r="H36" s="207"/>
      <c r="I36" s="207"/>
    </row>
    <row r="37" spans="2:9" s="208" customFormat="1" ht="16.5" customHeight="1">
      <c r="B37" s="211" t="s">
        <v>265</v>
      </c>
      <c r="C37" s="207"/>
      <c r="D37" s="207"/>
      <c r="E37" s="207"/>
      <c r="F37" s="207"/>
      <c r="G37" s="207"/>
      <c r="H37" s="207"/>
      <c r="I37" s="207"/>
    </row>
    <row r="38" spans="1:9" s="208" customFormat="1" ht="13.5" customHeight="1">
      <c r="A38" s="207"/>
      <c r="B38" s="207"/>
      <c r="C38" s="207"/>
      <c r="D38" s="207"/>
      <c r="E38" s="207"/>
      <c r="F38" s="207"/>
      <c r="G38" s="207"/>
      <c r="H38" s="207"/>
      <c r="I38" s="207"/>
    </row>
    <row r="39" spans="1:9" s="208" customFormat="1" ht="24" customHeight="1">
      <c r="A39" s="209" t="s">
        <v>269</v>
      </c>
      <c r="B39" s="589" t="s">
        <v>84</v>
      </c>
      <c r="C39" s="590"/>
      <c r="D39" s="590"/>
      <c r="E39" s="591"/>
      <c r="F39" s="207"/>
      <c r="G39" s="207"/>
      <c r="H39" s="207"/>
      <c r="I39" s="212"/>
    </row>
    <row r="40" spans="1:9" s="208" customFormat="1" ht="9" customHeight="1">
      <c r="A40" s="207"/>
      <c r="C40" s="207"/>
      <c r="D40" s="207"/>
      <c r="E40" s="207"/>
      <c r="F40" s="207"/>
      <c r="G40" s="207"/>
      <c r="H40" s="207"/>
      <c r="I40" s="212"/>
    </row>
    <row r="41" spans="1:9" s="208" customFormat="1" ht="16.5" customHeight="1">
      <c r="A41" s="207"/>
      <c r="B41" s="207" t="s">
        <v>266</v>
      </c>
      <c r="C41" s="207"/>
      <c r="D41" s="207"/>
      <c r="E41" s="207"/>
      <c r="F41" s="207"/>
      <c r="G41" s="207"/>
      <c r="H41" s="207"/>
      <c r="I41" s="212"/>
    </row>
    <row r="42" spans="1:9" s="208" customFormat="1" ht="16.5" customHeight="1">
      <c r="A42" s="207"/>
      <c r="B42" s="211" t="s">
        <v>329</v>
      </c>
      <c r="C42" s="207"/>
      <c r="D42" s="207"/>
      <c r="E42" s="207"/>
      <c r="F42" s="207"/>
      <c r="G42" s="207"/>
      <c r="H42" s="207"/>
      <c r="I42" s="212"/>
    </row>
    <row r="43" spans="1:9" s="208" customFormat="1" ht="16.5" customHeight="1">
      <c r="A43" s="207"/>
      <c r="B43" s="211" t="s">
        <v>355</v>
      </c>
      <c r="C43" s="207"/>
      <c r="D43" s="207"/>
      <c r="E43" s="207"/>
      <c r="F43" s="207"/>
      <c r="G43" s="207"/>
      <c r="H43" s="207"/>
      <c r="I43" s="212"/>
    </row>
    <row r="44" spans="1:9" s="208" customFormat="1" ht="9" customHeight="1">
      <c r="A44" s="207"/>
      <c r="C44" s="207"/>
      <c r="D44" s="207"/>
      <c r="E44" s="207"/>
      <c r="F44" s="207"/>
      <c r="G44" s="207"/>
      <c r="H44" s="207"/>
      <c r="I44" s="212"/>
    </row>
    <row r="45" spans="1:9" s="208" customFormat="1" ht="16.5" customHeight="1">
      <c r="A45" s="207"/>
      <c r="B45" s="592" t="s">
        <v>484</v>
      </c>
      <c r="C45" s="592"/>
      <c r="D45" s="592"/>
      <c r="E45" s="211" t="s">
        <v>86</v>
      </c>
      <c r="F45" s="207"/>
      <c r="G45" s="207"/>
      <c r="H45" s="207"/>
      <c r="I45" s="212"/>
    </row>
    <row r="46" spans="1:9" s="208" customFormat="1" ht="16.5" customHeight="1">
      <c r="A46" s="207"/>
      <c r="B46" s="592"/>
      <c r="C46" s="592"/>
      <c r="D46" s="592"/>
      <c r="E46" s="211" t="s">
        <v>270</v>
      </c>
      <c r="F46" s="207"/>
      <c r="G46" s="207"/>
      <c r="H46" s="207"/>
      <c r="I46" s="212"/>
    </row>
    <row r="47" spans="1:9" s="208" customFormat="1" ht="13.5" customHeight="1">
      <c r="A47" s="207"/>
      <c r="B47" s="207"/>
      <c r="C47" s="207"/>
      <c r="D47" s="207"/>
      <c r="E47" s="207"/>
      <c r="F47" s="207"/>
      <c r="G47" s="207"/>
      <c r="H47" s="207"/>
      <c r="I47" s="212"/>
    </row>
    <row r="48" spans="2:9" s="206" customFormat="1" ht="13.5" customHeight="1">
      <c r="B48" s="213"/>
      <c r="C48" s="213"/>
      <c r="D48" s="213"/>
      <c r="E48" s="213"/>
      <c r="F48" s="213"/>
      <c r="G48" s="213"/>
      <c r="H48" s="213"/>
      <c r="I48" s="213"/>
    </row>
    <row r="49" spans="1:9" s="208" customFormat="1" ht="16.5" customHeight="1">
      <c r="A49" s="207"/>
      <c r="B49" s="207"/>
      <c r="C49" s="207" t="s">
        <v>501</v>
      </c>
      <c r="D49" s="207"/>
      <c r="E49" s="207"/>
      <c r="F49" s="207"/>
      <c r="G49" s="207"/>
      <c r="H49" s="207"/>
      <c r="I49" s="212"/>
    </row>
    <row r="50" spans="1:9" s="208" customFormat="1" ht="13.5" customHeight="1">
      <c r="A50" s="207"/>
      <c r="B50" s="207"/>
      <c r="C50" s="207"/>
      <c r="D50" s="207"/>
      <c r="E50" s="207"/>
      <c r="F50" s="207"/>
      <c r="G50" s="207"/>
      <c r="H50" s="207"/>
      <c r="I50" s="212"/>
    </row>
    <row r="51" spans="3:9" s="11" customFormat="1" ht="28.5" customHeight="1">
      <c r="C51" s="10"/>
      <c r="D51" s="10"/>
      <c r="E51" s="10"/>
      <c r="F51" s="10"/>
      <c r="G51" s="10"/>
      <c r="H51" s="10"/>
      <c r="I51" s="10"/>
    </row>
    <row r="52" spans="1:9" s="206" customFormat="1" ht="17.25">
      <c r="A52" s="214" t="s">
        <v>271</v>
      </c>
      <c r="B52" s="215" t="s">
        <v>267</v>
      </c>
      <c r="C52" s="213"/>
      <c r="D52" s="213"/>
      <c r="E52" s="213"/>
      <c r="F52" s="213"/>
      <c r="G52" s="213"/>
      <c r="H52" s="213"/>
      <c r="I52" s="213"/>
    </row>
    <row r="53" spans="1:9" s="206" customFormat="1" ht="17.25">
      <c r="A53" s="214"/>
      <c r="B53" s="215" t="s">
        <v>624</v>
      </c>
      <c r="C53" s="213"/>
      <c r="D53" s="213"/>
      <c r="E53" s="213"/>
      <c r="F53" s="213"/>
      <c r="G53" s="213"/>
      <c r="H53" s="213"/>
      <c r="I53" s="213"/>
    </row>
    <row r="54" spans="1:9" s="206" customFormat="1" ht="17.25">
      <c r="A54" s="214"/>
      <c r="B54" s="215"/>
      <c r="C54" s="213"/>
      <c r="D54" s="213"/>
      <c r="E54" s="213"/>
      <c r="F54" s="213"/>
      <c r="G54" s="213"/>
      <c r="H54" s="213"/>
      <c r="I54" s="213"/>
    </row>
    <row r="55" s="206" customFormat="1" ht="13.5"/>
    <row r="56" s="206" customFormat="1" ht="13.5"/>
    <row r="57" s="206" customFormat="1" ht="13.5"/>
    <row r="58" s="206" customFormat="1" ht="13.5"/>
    <row r="59" s="206" customFormat="1" ht="13.5"/>
    <row r="60" s="206" customFormat="1" ht="13.5"/>
    <row r="61" s="206"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C37"/>
  <sheetViews>
    <sheetView workbookViewId="0" topLeftCell="A1">
      <selection activeCell="L14" sqref="L14:M20"/>
    </sheetView>
  </sheetViews>
  <sheetFormatPr defaultColWidth="3.125" defaultRowHeight="13.5"/>
  <cols>
    <col min="1" max="1" width="2.00390625" style="89" customWidth="1"/>
    <col min="2" max="3" width="3.25390625" style="89" customWidth="1"/>
    <col min="4" max="4" width="2.50390625" style="46" customWidth="1"/>
    <col min="5" max="10" width="2.50390625" style="89" customWidth="1"/>
    <col min="11" max="11" width="3.00390625" style="89" customWidth="1"/>
    <col min="12" max="13" width="3.125" style="89" customWidth="1"/>
    <col min="14" max="14" width="2.125" style="89" customWidth="1"/>
    <col min="15" max="16" width="3.125" style="89" customWidth="1"/>
    <col min="17" max="17" width="2.125" style="89" customWidth="1"/>
    <col min="18" max="19" width="3.125" style="89" customWidth="1"/>
    <col min="20" max="20" width="2.125" style="89" customWidth="1"/>
    <col min="21" max="22" width="2.50390625" style="89" customWidth="1"/>
    <col min="23" max="23" width="2.125" style="89" customWidth="1"/>
    <col min="24" max="24" width="4.50390625" style="89" customWidth="1"/>
    <col min="25" max="25" width="6.50390625" style="89" customWidth="1"/>
    <col min="26" max="26" width="6.00390625" style="89" customWidth="1"/>
    <col min="27" max="28" width="2.875" style="89" customWidth="1"/>
    <col min="29" max="29" width="2.125" style="89" customWidth="1"/>
    <col min="30" max="16384" width="3.125" style="89" customWidth="1"/>
  </cols>
  <sheetData>
    <row r="1" spans="1:29" ht="18" customHeight="1">
      <c r="A1" s="25" t="s">
        <v>2</v>
      </c>
      <c r="Q1" s="122"/>
      <c r="Y1" s="911" t="str">
        <f>'表１-①'!$AA$1</f>
        <v> </v>
      </c>
      <c r="Z1" s="912"/>
      <c r="AA1" s="912"/>
      <c r="AB1" s="912"/>
      <c r="AC1" s="913"/>
    </row>
    <row r="2" spans="25:29" ht="15.75" customHeight="1">
      <c r="Y2" s="914"/>
      <c r="Z2" s="915"/>
      <c r="AA2" s="915"/>
      <c r="AB2" s="915"/>
      <c r="AC2" s="916"/>
    </row>
    <row r="3" ht="15.75" customHeight="1">
      <c r="B3" s="89" t="s">
        <v>144</v>
      </c>
    </row>
    <row r="4" spans="3:4" ht="15.75" customHeight="1">
      <c r="C4" s="87" t="s">
        <v>261</v>
      </c>
      <c r="D4" s="47"/>
    </row>
    <row r="5" spans="3:17" ht="15.75" customHeight="1">
      <c r="C5" s="48"/>
      <c r="D5" s="48"/>
      <c r="E5" s="48"/>
      <c r="F5" s="48"/>
      <c r="G5" s="48"/>
      <c r="H5" s="48"/>
      <c r="I5" s="48"/>
      <c r="J5" s="48"/>
      <c r="K5" s="48"/>
      <c r="L5" s="48"/>
      <c r="M5" s="48"/>
      <c r="N5" s="48"/>
      <c r="O5" s="48"/>
      <c r="P5" s="48"/>
      <c r="Q5" s="48"/>
    </row>
    <row r="6" spans="3:17" ht="15.75" customHeight="1">
      <c r="C6" s="48"/>
      <c r="D6" s="48"/>
      <c r="E6" s="48"/>
      <c r="F6" s="48"/>
      <c r="G6" s="48"/>
      <c r="H6" s="48"/>
      <c r="I6" s="48"/>
      <c r="J6" s="48"/>
      <c r="K6" s="48"/>
      <c r="L6" s="48"/>
      <c r="M6" s="48"/>
      <c r="N6" s="48"/>
      <c r="O6" s="48"/>
      <c r="P6" s="48"/>
      <c r="Q6" s="48"/>
    </row>
    <row r="7" ht="15.75" customHeight="1">
      <c r="B7" s="181" t="s">
        <v>145</v>
      </c>
    </row>
    <row r="8" spans="3:4" ht="15.75" customHeight="1">
      <c r="C8" s="87" t="s">
        <v>262</v>
      </c>
      <c r="D8" s="47"/>
    </row>
    <row r="9" ht="15.75" customHeight="1"/>
    <row r="10" ht="15.75" customHeight="1"/>
    <row r="11" spans="2:29" ht="20.25" customHeight="1">
      <c r="B11" s="992"/>
      <c r="C11" s="993"/>
      <c r="D11" s="993"/>
      <c r="E11" s="993"/>
      <c r="F11" s="993"/>
      <c r="G11" s="993"/>
      <c r="H11" s="993"/>
      <c r="I11" s="993"/>
      <c r="J11" s="993"/>
      <c r="K11" s="994"/>
      <c r="L11" s="1001" t="s">
        <v>34</v>
      </c>
      <c r="M11" s="1002"/>
      <c r="N11" s="1002"/>
      <c r="O11" s="1002"/>
      <c r="P11" s="1002"/>
      <c r="Q11" s="1002"/>
      <c r="R11" s="1002"/>
      <c r="S11" s="1002"/>
      <c r="T11" s="1002"/>
      <c r="U11" s="1003" t="s">
        <v>44</v>
      </c>
      <c r="V11" s="1002"/>
      <c r="W11" s="1002"/>
      <c r="X11" s="1002"/>
      <c r="Y11" s="1002"/>
      <c r="Z11" s="1002"/>
      <c r="AA11" s="1002"/>
      <c r="AB11" s="1002"/>
      <c r="AC11" s="1004"/>
    </row>
    <row r="12" spans="2:29" ht="62.25" customHeight="1">
      <c r="B12" s="995"/>
      <c r="C12" s="996"/>
      <c r="D12" s="996"/>
      <c r="E12" s="996"/>
      <c r="F12" s="996"/>
      <c r="G12" s="996"/>
      <c r="H12" s="996"/>
      <c r="I12" s="996"/>
      <c r="J12" s="996"/>
      <c r="K12" s="997"/>
      <c r="L12" s="1005" t="s">
        <v>259</v>
      </c>
      <c r="M12" s="1006"/>
      <c r="N12" s="1007"/>
      <c r="O12" s="1005" t="s">
        <v>35</v>
      </c>
      <c r="P12" s="1006"/>
      <c r="Q12" s="1007"/>
      <c r="R12" s="1005" t="s">
        <v>3</v>
      </c>
      <c r="S12" s="1006"/>
      <c r="T12" s="1006"/>
      <c r="U12" s="1008" t="s">
        <v>256</v>
      </c>
      <c r="V12" s="1006"/>
      <c r="W12" s="1007"/>
      <c r="X12" s="1005" t="s">
        <v>400</v>
      </c>
      <c r="Y12" s="1006"/>
      <c r="Z12" s="1007"/>
      <c r="AA12" s="1005" t="s">
        <v>45</v>
      </c>
      <c r="AB12" s="1006"/>
      <c r="AC12" s="1007"/>
    </row>
    <row r="13" spans="2:29" ht="24" customHeight="1" thickBot="1">
      <c r="B13" s="998"/>
      <c r="C13" s="999"/>
      <c r="D13" s="999"/>
      <c r="E13" s="999"/>
      <c r="F13" s="999"/>
      <c r="G13" s="999"/>
      <c r="H13" s="999"/>
      <c r="I13" s="999"/>
      <c r="J13" s="999"/>
      <c r="K13" s="1000"/>
      <c r="L13" s="1009" t="s">
        <v>170</v>
      </c>
      <c r="M13" s="1010"/>
      <c r="N13" s="1011"/>
      <c r="O13" s="1009" t="s">
        <v>182</v>
      </c>
      <c r="P13" s="1010"/>
      <c r="Q13" s="1011"/>
      <c r="R13" s="1012" t="s">
        <v>208</v>
      </c>
      <c r="S13" s="1013"/>
      <c r="T13" s="1013"/>
      <c r="U13" s="1014" t="s">
        <v>172</v>
      </c>
      <c r="V13" s="1010"/>
      <c r="W13" s="1011"/>
      <c r="X13" s="1009" t="s">
        <v>326</v>
      </c>
      <c r="Y13" s="1010"/>
      <c r="Z13" s="1011"/>
      <c r="AA13" s="1009" t="s">
        <v>173</v>
      </c>
      <c r="AB13" s="1010"/>
      <c r="AC13" s="1011"/>
    </row>
    <row r="14" spans="2:29" ht="30" customHeight="1" thickTop="1">
      <c r="B14" s="711" t="s">
        <v>71</v>
      </c>
      <c r="C14" s="1016" t="s">
        <v>401</v>
      </c>
      <c r="D14" s="1020" t="s">
        <v>43</v>
      </c>
      <c r="E14" s="1021"/>
      <c r="F14" s="1021"/>
      <c r="G14" s="1021"/>
      <c r="H14" s="1021"/>
      <c r="I14" s="1021"/>
      <c r="J14" s="1021"/>
      <c r="K14" s="1022"/>
      <c r="L14" s="1023"/>
      <c r="M14" s="1024"/>
      <c r="N14" s="1029" t="s">
        <v>37</v>
      </c>
      <c r="O14" s="1030"/>
      <c r="P14" s="1031"/>
      <c r="Q14" s="30" t="s">
        <v>37</v>
      </c>
      <c r="R14" s="1037">
        <f aca="true" t="shared" si="0" ref="R14:R20">IF($L$14&gt;0,O14/$L$14*100,"")</f>
      </c>
      <c r="S14" s="1038"/>
      <c r="T14" s="264" t="s">
        <v>175</v>
      </c>
      <c r="U14" s="1039"/>
      <c r="V14" s="1031"/>
      <c r="W14" s="30" t="s">
        <v>37</v>
      </c>
      <c r="X14" s="1040"/>
      <c r="Y14" s="1041"/>
      <c r="Z14" s="1042"/>
      <c r="AA14" s="1030"/>
      <c r="AB14" s="1031"/>
      <c r="AC14" s="30" t="s">
        <v>37</v>
      </c>
    </row>
    <row r="15" spans="2:29" ht="30" customHeight="1">
      <c r="B15" s="711"/>
      <c r="C15" s="1016"/>
      <c r="D15" s="983" t="s">
        <v>477</v>
      </c>
      <c r="E15" s="717"/>
      <c r="F15" s="717"/>
      <c r="G15" s="717"/>
      <c r="H15" s="717"/>
      <c r="I15" s="717"/>
      <c r="J15" s="717"/>
      <c r="K15" s="718"/>
      <c r="L15" s="1025"/>
      <c r="M15" s="1026"/>
      <c r="N15" s="1029"/>
      <c r="O15" s="984"/>
      <c r="P15" s="985"/>
      <c r="Q15" s="32" t="s">
        <v>37</v>
      </c>
      <c r="R15" s="986">
        <f>IF($L$14&gt;0,O15/$L$14*100,"")</f>
      </c>
      <c r="S15" s="987"/>
      <c r="T15" s="260" t="s">
        <v>175</v>
      </c>
      <c r="U15" s="988"/>
      <c r="V15" s="985"/>
      <c r="W15" s="32" t="s">
        <v>37</v>
      </c>
      <c r="X15" s="989"/>
      <c r="Y15" s="990"/>
      <c r="Z15" s="991"/>
      <c r="AA15" s="984"/>
      <c r="AB15" s="985"/>
      <c r="AC15" s="32" t="s">
        <v>37</v>
      </c>
    </row>
    <row r="16" spans="2:29" ht="30" customHeight="1">
      <c r="B16" s="711"/>
      <c r="C16" s="1017"/>
      <c r="D16" s="716" t="s">
        <v>21</v>
      </c>
      <c r="E16" s="717"/>
      <c r="F16" s="717"/>
      <c r="G16" s="717"/>
      <c r="H16" s="717"/>
      <c r="I16" s="717"/>
      <c r="J16" s="717"/>
      <c r="K16" s="718"/>
      <c r="L16" s="1025"/>
      <c r="M16" s="1026"/>
      <c r="N16" s="1029"/>
      <c r="O16" s="984"/>
      <c r="P16" s="985"/>
      <c r="Q16" s="32" t="s">
        <v>37</v>
      </c>
      <c r="R16" s="986">
        <f t="shared" si="0"/>
      </c>
      <c r="S16" s="987"/>
      <c r="T16" s="260" t="s">
        <v>175</v>
      </c>
      <c r="U16" s="988"/>
      <c r="V16" s="985"/>
      <c r="W16" s="32" t="s">
        <v>37</v>
      </c>
      <c r="X16" s="989"/>
      <c r="Y16" s="990"/>
      <c r="Z16" s="991"/>
      <c r="AA16" s="984"/>
      <c r="AB16" s="985"/>
      <c r="AC16" s="32" t="s">
        <v>37</v>
      </c>
    </row>
    <row r="17" spans="2:29" ht="30" customHeight="1">
      <c r="B17" s="711"/>
      <c r="C17" s="1017"/>
      <c r="D17" s="716" t="s">
        <v>200</v>
      </c>
      <c r="E17" s="717"/>
      <c r="F17" s="717"/>
      <c r="G17" s="717"/>
      <c r="H17" s="717"/>
      <c r="I17" s="717"/>
      <c r="J17" s="717"/>
      <c r="K17" s="718"/>
      <c r="L17" s="1025"/>
      <c r="M17" s="1026"/>
      <c r="N17" s="1029"/>
      <c r="O17" s="984"/>
      <c r="P17" s="985"/>
      <c r="Q17" s="32" t="s">
        <v>37</v>
      </c>
      <c r="R17" s="986">
        <f t="shared" si="0"/>
      </c>
      <c r="S17" s="987"/>
      <c r="T17" s="260" t="s">
        <v>175</v>
      </c>
      <c r="U17" s="988"/>
      <c r="V17" s="985"/>
      <c r="W17" s="32" t="s">
        <v>37</v>
      </c>
      <c r="X17" s="989"/>
      <c r="Y17" s="990"/>
      <c r="Z17" s="991"/>
      <c r="AA17" s="984"/>
      <c r="AB17" s="985"/>
      <c r="AC17" s="32" t="s">
        <v>37</v>
      </c>
    </row>
    <row r="18" spans="2:29" ht="30" customHeight="1">
      <c r="B18" s="711"/>
      <c r="C18" s="1018"/>
      <c r="D18" s="983" t="s">
        <v>402</v>
      </c>
      <c r="E18" s="864"/>
      <c r="F18" s="864"/>
      <c r="G18" s="864"/>
      <c r="H18" s="864"/>
      <c r="I18" s="864"/>
      <c r="J18" s="864"/>
      <c r="K18" s="865"/>
      <c r="L18" s="1025"/>
      <c r="M18" s="1026"/>
      <c r="N18" s="1029"/>
      <c r="O18" s="984">
        <f>IF(L14=0,"",'表７'!$F$27+'表７'!$F$29+'表７'!$F$31)</f>
      </c>
      <c r="P18" s="985"/>
      <c r="Q18" s="32" t="s">
        <v>37</v>
      </c>
      <c r="R18" s="986">
        <f t="shared" si="0"/>
      </c>
      <c r="S18" s="987"/>
      <c r="T18" s="260" t="s">
        <v>175</v>
      </c>
      <c r="U18" s="988"/>
      <c r="V18" s="985"/>
      <c r="W18" s="32" t="s">
        <v>37</v>
      </c>
      <c r="X18" s="989"/>
      <c r="Y18" s="990"/>
      <c r="Z18" s="991"/>
      <c r="AA18" s="984"/>
      <c r="AB18" s="985"/>
      <c r="AC18" s="32" t="s">
        <v>37</v>
      </c>
    </row>
    <row r="19" spans="2:29" ht="30" customHeight="1">
      <c r="B19" s="711"/>
      <c r="C19" s="1019"/>
      <c r="D19" s="1032" t="s">
        <v>510</v>
      </c>
      <c r="E19" s="1033"/>
      <c r="F19" s="1033"/>
      <c r="G19" s="1033"/>
      <c r="H19" s="1033"/>
      <c r="I19" s="1033"/>
      <c r="J19" s="1033"/>
      <c r="K19" s="1034"/>
      <c r="L19" s="1025"/>
      <c r="M19" s="1026"/>
      <c r="N19" s="1029"/>
      <c r="O19" s="1035">
        <f>IF(L14=0,"",'表７'!$F$28)</f>
      </c>
      <c r="P19" s="1036"/>
      <c r="Q19" s="133" t="s">
        <v>37</v>
      </c>
      <c r="R19" s="1043">
        <f t="shared" si="0"/>
      </c>
      <c r="S19" s="1044"/>
      <c r="T19" s="261" t="s">
        <v>175</v>
      </c>
      <c r="U19" s="1045"/>
      <c r="V19" s="1036"/>
      <c r="W19" s="133" t="s">
        <v>37</v>
      </c>
      <c r="X19" s="1046"/>
      <c r="Y19" s="1047"/>
      <c r="Z19" s="1048"/>
      <c r="AA19" s="1035"/>
      <c r="AB19" s="1036"/>
      <c r="AC19" s="133" t="s">
        <v>37</v>
      </c>
    </row>
    <row r="20" spans="2:29" ht="30" customHeight="1" thickBot="1">
      <c r="B20" s="1015"/>
      <c r="C20" s="926" t="s">
        <v>24</v>
      </c>
      <c r="D20" s="927"/>
      <c r="E20" s="927"/>
      <c r="F20" s="927"/>
      <c r="G20" s="927"/>
      <c r="H20" s="927"/>
      <c r="I20" s="927"/>
      <c r="J20" s="927"/>
      <c r="K20" s="928"/>
      <c r="L20" s="1027"/>
      <c r="M20" s="1028"/>
      <c r="N20" s="928"/>
      <c r="O20" s="1049">
        <f>SUM(O14:O19)</f>
        <v>0</v>
      </c>
      <c r="P20" s="1050"/>
      <c r="Q20" s="132" t="s">
        <v>37</v>
      </c>
      <c r="R20" s="1049">
        <f t="shared" si="0"/>
      </c>
      <c r="S20" s="1050"/>
      <c r="T20" s="265" t="s">
        <v>175</v>
      </c>
      <c r="U20" s="1051">
        <f>SUM(U14:U19)</f>
        <v>0</v>
      </c>
      <c r="V20" s="1050"/>
      <c r="W20" s="132" t="s">
        <v>37</v>
      </c>
      <c r="X20" s="1052" t="s">
        <v>286</v>
      </c>
      <c r="Y20" s="1053"/>
      <c r="Z20" s="1054"/>
      <c r="AA20" s="1049">
        <f>SUM(AA14:AA19)</f>
        <v>0</v>
      </c>
      <c r="AB20" s="1050"/>
      <c r="AC20" s="132" t="s">
        <v>37</v>
      </c>
    </row>
    <row r="21" spans="2:29" ht="30" customHeight="1" thickTop="1">
      <c r="B21" s="857" t="s">
        <v>72</v>
      </c>
      <c r="C21" s="857" t="s">
        <v>401</v>
      </c>
      <c r="D21" s="1055" t="s">
        <v>43</v>
      </c>
      <c r="E21" s="858"/>
      <c r="F21" s="858"/>
      <c r="G21" s="858"/>
      <c r="H21" s="858"/>
      <c r="I21" s="858"/>
      <c r="J21" s="858"/>
      <c r="K21" s="859"/>
      <c r="L21" s="1023"/>
      <c r="M21" s="1024"/>
      <c r="N21" s="1058" t="s">
        <v>37</v>
      </c>
      <c r="O21" s="1030"/>
      <c r="P21" s="1031"/>
      <c r="Q21" s="35" t="s">
        <v>37</v>
      </c>
      <c r="R21" s="1037">
        <f aca="true" t="shared" si="1" ref="R21:R27">IF($L$21&gt;0,O21/$L$21*100,"")</f>
      </c>
      <c r="S21" s="1038"/>
      <c r="T21" s="263" t="s">
        <v>175</v>
      </c>
      <c r="U21" s="1039"/>
      <c r="V21" s="1031"/>
      <c r="W21" s="35" t="s">
        <v>37</v>
      </c>
      <c r="X21" s="1040"/>
      <c r="Y21" s="1041"/>
      <c r="Z21" s="1042"/>
      <c r="AA21" s="1030"/>
      <c r="AB21" s="1031"/>
      <c r="AC21" s="35" t="s">
        <v>37</v>
      </c>
    </row>
    <row r="22" spans="2:29" ht="30" customHeight="1">
      <c r="B22" s="711"/>
      <c r="C22" s="711"/>
      <c r="D22" s="983" t="s">
        <v>477</v>
      </c>
      <c r="E22" s="717"/>
      <c r="F22" s="717"/>
      <c r="G22" s="717"/>
      <c r="H22" s="717"/>
      <c r="I22" s="717"/>
      <c r="J22" s="717"/>
      <c r="K22" s="718"/>
      <c r="L22" s="1025"/>
      <c r="M22" s="1026"/>
      <c r="N22" s="1029"/>
      <c r="O22" s="984"/>
      <c r="P22" s="985"/>
      <c r="Q22" s="32" t="s">
        <v>37</v>
      </c>
      <c r="R22" s="986">
        <f t="shared" si="1"/>
      </c>
      <c r="S22" s="987"/>
      <c r="T22" s="260" t="s">
        <v>175</v>
      </c>
      <c r="U22" s="988"/>
      <c r="V22" s="985"/>
      <c r="W22" s="32" t="s">
        <v>37</v>
      </c>
      <c r="X22" s="989"/>
      <c r="Y22" s="990"/>
      <c r="Z22" s="991"/>
      <c r="AA22" s="984"/>
      <c r="AB22" s="985"/>
      <c r="AC22" s="32" t="s">
        <v>37</v>
      </c>
    </row>
    <row r="23" spans="2:29" ht="30" customHeight="1">
      <c r="B23" s="711"/>
      <c r="C23" s="711"/>
      <c r="D23" s="716" t="s">
        <v>21</v>
      </c>
      <c r="E23" s="717"/>
      <c r="F23" s="717"/>
      <c r="G23" s="717"/>
      <c r="H23" s="717"/>
      <c r="I23" s="717"/>
      <c r="J23" s="717"/>
      <c r="K23" s="718"/>
      <c r="L23" s="1025"/>
      <c r="M23" s="1026"/>
      <c r="N23" s="1029"/>
      <c r="O23" s="984"/>
      <c r="P23" s="985"/>
      <c r="Q23" s="32" t="s">
        <v>37</v>
      </c>
      <c r="R23" s="986">
        <f t="shared" si="1"/>
      </c>
      <c r="S23" s="987"/>
      <c r="T23" s="260" t="s">
        <v>175</v>
      </c>
      <c r="U23" s="988"/>
      <c r="V23" s="985"/>
      <c r="W23" s="32" t="s">
        <v>37</v>
      </c>
      <c r="X23" s="989"/>
      <c r="Y23" s="990"/>
      <c r="Z23" s="991"/>
      <c r="AA23" s="984"/>
      <c r="AB23" s="985"/>
      <c r="AC23" s="32" t="s">
        <v>37</v>
      </c>
    </row>
    <row r="24" spans="2:29" ht="30" customHeight="1">
      <c r="B24" s="711"/>
      <c r="C24" s="711"/>
      <c r="D24" s="716" t="s">
        <v>200</v>
      </c>
      <c r="E24" s="717"/>
      <c r="F24" s="717"/>
      <c r="G24" s="717"/>
      <c r="H24" s="717"/>
      <c r="I24" s="717"/>
      <c r="J24" s="717"/>
      <c r="K24" s="718"/>
      <c r="L24" s="1025"/>
      <c r="M24" s="1026"/>
      <c r="N24" s="1029"/>
      <c r="O24" s="984"/>
      <c r="P24" s="985"/>
      <c r="Q24" s="32" t="s">
        <v>37</v>
      </c>
      <c r="R24" s="986">
        <f t="shared" si="1"/>
      </c>
      <c r="S24" s="987"/>
      <c r="T24" s="260" t="s">
        <v>175</v>
      </c>
      <c r="U24" s="988"/>
      <c r="V24" s="985"/>
      <c r="W24" s="32" t="s">
        <v>37</v>
      </c>
      <c r="X24" s="989"/>
      <c r="Y24" s="990"/>
      <c r="Z24" s="991"/>
      <c r="AA24" s="984"/>
      <c r="AB24" s="985"/>
      <c r="AC24" s="32" t="s">
        <v>37</v>
      </c>
    </row>
    <row r="25" spans="2:29" ht="30" customHeight="1">
      <c r="B25" s="711"/>
      <c r="C25" s="711"/>
      <c r="D25" s="1062" t="s">
        <v>403</v>
      </c>
      <c r="E25" s="1063"/>
      <c r="F25" s="1063"/>
      <c r="G25" s="1063"/>
      <c r="H25" s="1063"/>
      <c r="I25" s="1063"/>
      <c r="J25" s="1063"/>
      <c r="K25" s="1064"/>
      <c r="L25" s="1025"/>
      <c r="M25" s="1026"/>
      <c r="N25" s="1029"/>
      <c r="O25" s="1065"/>
      <c r="P25" s="1066"/>
      <c r="Q25" s="271" t="s">
        <v>37</v>
      </c>
      <c r="R25" s="1067">
        <f t="shared" si="1"/>
      </c>
      <c r="S25" s="1068"/>
      <c r="T25" s="272" t="s">
        <v>175</v>
      </c>
      <c r="U25" s="1069"/>
      <c r="V25" s="1066"/>
      <c r="W25" s="271" t="s">
        <v>37</v>
      </c>
      <c r="X25" s="1070"/>
      <c r="Y25" s="1071"/>
      <c r="Z25" s="1072"/>
      <c r="AA25" s="1065"/>
      <c r="AB25" s="1066"/>
      <c r="AC25" s="271" t="s">
        <v>37</v>
      </c>
    </row>
    <row r="26" spans="2:29" ht="30" customHeight="1">
      <c r="B26" s="711"/>
      <c r="C26" s="856"/>
      <c r="D26" s="1059" t="s">
        <v>511</v>
      </c>
      <c r="E26" s="885"/>
      <c r="F26" s="885"/>
      <c r="G26" s="885"/>
      <c r="H26" s="885"/>
      <c r="I26" s="885"/>
      <c r="J26" s="885"/>
      <c r="K26" s="886"/>
      <c r="L26" s="1025"/>
      <c r="M26" s="1026"/>
      <c r="N26" s="1029"/>
      <c r="O26" s="1060"/>
      <c r="P26" s="1061"/>
      <c r="Q26" s="33" t="s">
        <v>37</v>
      </c>
      <c r="R26" s="1073">
        <f t="shared" si="1"/>
      </c>
      <c r="S26" s="1074"/>
      <c r="T26" s="262" t="s">
        <v>175</v>
      </c>
      <c r="U26" s="1075"/>
      <c r="V26" s="1061"/>
      <c r="W26" s="33" t="s">
        <v>37</v>
      </c>
      <c r="X26" s="1046"/>
      <c r="Y26" s="1047"/>
      <c r="Z26" s="1048"/>
      <c r="AA26" s="1060"/>
      <c r="AB26" s="1061"/>
      <c r="AC26" s="33" t="s">
        <v>37</v>
      </c>
    </row>
    <row r="27" spans="2:29" ht="30" customHeight="1">
      <c r="B27" s="856"/>
      <c r="C27" s="876" t="s">
        <v>24</v>
      </c>
      <c r="D27" s="877"/>
      <c r="E27" s="877"/>
      <c r="F27" s="877"/>
      <c r="G27" s="877"/>
      <c r="H27" s="877"/>
      <c r="I27" s="877"/>
      <c r="J27" s="877"/>
      <c r="K27" s="878"/>
      <c r="L27" s="1056"/>
      <c r="M27" s="1057"/>
      <c r="N27" s="878"/>
      <c r="O27" s="1076">
        <f>SUM(O21:O26)</f>
        <v>0</v>
      </c>
      <c r="P27" s="1077"/>
      <c r="Q27" s="133" t="s">
        <v>37</v>
      </c>
      <c r="R27" s="1076">
        <f t="shared" si="1"/>
      </c>
      <c r="S27" s="1077"/>
      <c r="T27" s="261" t="s">
        <v>175</v>
      </c>
      <c r="U27" s="1078">
        <f>SUM(U21:U26)</f>
        <v>0</v>
      </c>
      <c r="V27" s="1077"/>
      <c r="W27" s="133" t="s">
        <v>37</v>
      </c>
      <c r="X27" s="1079" t="s">
        <v>286</v>
      </c>
      <c r="Y27" s="1080"/>
      <c r="Z27" s="1081"/>
      <c r="AA27" s="1076">
        <f>SUM(AA21:AA26)</f>
        <v>0</v>
      </c>
      <c r="AB27" s="1077"/>
      <c r="AC27" s="133" t="s">
        <v>37</v>
      </c>
    </row>
    <row r="28" ht="9" customHeight="1"/>
    <row r="29" spans="2:17" ht="16.5" customHeight="1">
      <c r="B29" s="76" t="s">
        <v>479</v>
      </c>
      <c r="C29" s="46"/>
      <c r="D29" s="75"/>
      <c r="E29" s="76"/>
      <c r="F29" s="76"/>
      <c r="G29" s="76"/>
      <c r="H29" s="76"/>
      <c r="I29" s="76"/>
      <c r="J29" s="76"/>
      <c r="K29" s="54"/>
      <c r="L29" s="54"/>
      <c r="M29" s="54"/>
      <c r="N29" s="54"/>
      <c r="O29" s="54"/>
      <c r="P29" s="54"/>
      <c r="Q29" s="54"/>
    </row>
    <row r="30" spans="2:17" ht="16.5" customHeight="1">
      <c r="B30" s="76"/>
      <c r="C30" s="47" t="s">
        <v>480</v>
      </c>
      <c r="D30" s="75"/>
      <c r="E30" s="76"/>
      <c r="F30" s="76"/>
      <c r="G30" s="76"/>
      <c r="H30" s="76"/>
      <c r="I30" s="76"/>
      <c r="J30" s="76"/>
      <c r="K30" s="54"/>
      <c r="L30" s="54"/>
      <c r="M30" s="54"/>
      <c r="N30" s="54"/>
      <c r="O30" s="54"/>
      <c r="P30" s="54"/>
      <c r="Q30" s="54"/>
    </row>
    <row r="31" spans="2:4" s="47" customFormat="1" ht="16.5" customHeight="1">
      <c r="B31" s="47" t="s">
        <v>146</v>
      </c>
      <c r="D31" s="46"/>
    </row>
    <row r="32" spans="3:4" s="47" customFormat="1" ht="16.5" customHeight="1">
      <c r="C32" s="47" t="s">
        <v>350</v>
      </c>
      <c r="D32" s="46"/>
    </row>
    <row r="33" spans="2:10" ht="16.5" customHeight="1">
      <c r="B33" s="47" t="s">
        <v>512</v>
      </c>
      <c r="C33" s="46"/>
      <c r="E33" s="47"/>
      <c r="F33" s="47"/>
      <c r="G33" s="47"/>
      <c r="H33" s="47"/>
      <c r="I33" s="47"/>
      <c r="J33" s="47"/>
    </row>
    <row r="34" spans="3:4" s="47" customFormat="1" ht="16.5" customHeight="1">
      <c r="C34" s="47" t="s">
        <v>351</v>
      </c>
      <c r="D34" s="46"/>
    </row>
    <row r="35" spans="2:10" ht="13.5">
      <c r="B35" s="181"/>
      <c r="C35" s="181"/>
      <c r="E35" s="181"/>
      <c r="F35" s="181"/>
      <c r="G35" s="181"/>
      <c r="H35" s="181"/>
      <c r="I35" s="181"/>
      <c r="J35" s="181"/>
    </row>
    <row r="37" ht="13.5">
      <c r="C37"/>
    </row>
  </sheetData>
  <sheetProtection/>
  <protectedRanges>
    <protectedRange sqref="O14:O27 U14:U27 AA14:AA27" name="範囲2_1"/>
    <protectedRange sqref="L14:L27" name="範囲1_1"/>
    <protectedRange sqref="X14:X27" name="範囲4_1_1"/>
  </protectedRanges>
  <mergeCells count="108">
    <mergeCell ref="D15:K15"/>
    <mergeCell ref="O15:P15"/>
    <mergeCell ref="R15:S15"/>
    <mergeCell ref="U15:V15"/>
    <mergeCell ref="X15:Z15"/>
    <mergeCell ref="AA15:AB15"/>
    <mergeCell ref="R26:S26"/>
    <mergeCell ref="U26:V26"/>
    <mergeCell ref="X26:Z26"/>
    <mergeCell ref="AA26:AB26"/>
    <mergeCell ref="C27:K27"/>
    <mergeCell ref="O27:P27"/>
    <mergeCell ref="R27:S27"/>
    <mergeCell ref="U27:V27"/>
    <mergeCell ref="X27:Z27"/>
    <mergeCell ref="AA27:AB27"/>
    <mergeCell ref="R24:S24"/>
    <mergeCell ref="U24:V24"/>
    <mergeCell ref="X24:Z24"/>
    <mergeCell ref="AA24:AB24"/>
    <mergeCell ref="D25:K25"/>
    <mergeCell ref="O25:P25"/>
    <mergeCell ref="R25:S25"/>
    <mergeCell ref="U25:V25"/>
    <mergeCell ref="X25:Z25"/>
    <mergeCell ref="AA25:AB25"/>
    <mergeCell ref="R21:S21"/>
    <mergeCell ref="U21:V21"/>
    <mergeCell ref="X21:Z21"/>
    <mergeCell ref="AA21:AB21"/>
    <mergeCell ref="D23:K23"/>
    <mergeCell ref="O23:P23"/>
    <mergeCell ref="R23:S23"/>
    <mergeCell ref="U23:V23"/>
    <mergeCell ref="X23:Z23"/>
    <mergeCell ref="AA23:AB23"/>
    <mergeCell ref="B21:B27"/>
    <mergeCell ref="C21:C26"/>
    <mergeCell ref="D21:K21"/>
    <mergeCell ref="L21:M27"/>
    <mergeCell ref="N21:N27"/>
    <mergeCell ref="O21:P21"/>
    <mergeCell ref="D24:K24"/>
    <mergeCell ref="O24:P24"/>
    <mergeCell ref="D26:K26"/>
    <mergeCell ref="O26:P26"/>
    <mergeCell ref="R19:S19"/>
    <mergeCell ref="U19:V19"/>
    <mergeCell ref="X19:Z19"/>
    <mergeCell ref="AA19:AB19"/>
    <mergeCell ref="C20:K20"/>
    <mergeCell ref="O20:P20"/>
    <mergeCell ref="R20:S20"/>
    <mergeCell ref="U20:V20"/>
    <mergeCell ref="X20:Z20"/>
    <mergeCell ref="AA20:AB20"/>
    <mergeCell ref="R17:S17"/>
    <mergeCell ref="U17:V17"/>
    <mergeCell ref="X17:Z17"/>
    <mergeCell ref="AA17:AB17"/>
    <mergeCell ref="D18:K18"/>
    <mergeCell ref="O18:P18"/>
    <mergeCell ref="R18:S18"/>
    <mergeCell ref="U18:V18"/>
    <mergeCell ref="X18:Z18"/>
    <mergeCell ref="AA18:AB18"/>
    <mergeCell ref="R14:S14"/>
    <mergeCell ref="U14:V14"/>
    <mergeCell ref="X14:Z14"/>
    <mergeCell ref="AA14:AB14"/>
    <mergeCell ref="D16:K16"/>
    <mergeCell ref="O16:P16"/>
    <mergeCell ref="R16:S16"/>
    <mergeCell ref="U16:V16"/>
    <mergeCell ref="X16:Z16"/>
    <mergeCell ref="AA16:AB16"/>
    <mergeCell ref="B14:B20"/>
    <mergeCell ref="C14:C19"/>
    <mergeCell ref="D14:K14"/>
    <mergeCell ref="L14:M20"/>
    <mergeCell ref="N14:N20"/>
    <mergeCell ref="O14:P14"/>
    <mergeCell ref="D17:K17"/>
    <mergeCell ref="O17:P17"/>
    <mergeCell ref="D19:K19"/>
    <mergeCell ref="O19:P19"/>
    <mergeCell ref="L13:N13"/>
    <mergeCell ref="O13:Q13"/>
    <mergeCell ref="R13:T13"/>
    <mergeCell ref="U13:W13"/>
    <mergeCell ref="X13:Z13"/>
    <mergeCell ref="AA13:AC13"/>
    <mergeCell ref="Y1:AC2"/>
    <mergeCell ref="B11:K13"/>
    <mergeCell ref="L11:T11"/>
    <mergeCell ref="U11:AC11"/>
    <mergeCell ref="L12:N12"/>
    <mergeCell ref="O12:Q12"/>
    <mergeCell ref="R12:T12"/>
    <mergeCell ref="U12:W12"/>
    <mergeCell ref="X12:Z12"/>
    <mergeCell ref="AA12:AC12"/>
    <mergeCell ref="D22:K22"/>
    <mergeCell ref="O22:P22"/>
    <mergeCell ref="R22:S22"/>
    <mergeCell ref="U22:V22"/>
    <mergeCell ref="X22:Z22"/>
    <mergeCell ref="AA22:AB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3"/>
  <headerFooter scaleWithDoc="0" alignWithMargins="0">
    <oddFooter>&amp;L&amp;9 2024.03.01&amp;C-9-</oddFooter>
    <firstFooter>&amp;L&amp;9 2013.10</first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F10" sqref="F10"/>
    </sheetView>
  </sheetViews>
  <sheetFormatPr defaultColWidth="9.00390625" defaultRowHeight="13.5"/>
  <cols>
    <col min="1" max="1" width="2.75390625" style="89" customWidth="1"/>
    <col min="2" max="4" width="3.125" style="89" customWidth="1"/>
    <col min="5" max="5" width="27.75390625" style="46" customWidth="1"/>
    <col min="6" max="6" width="15.50390625" style="89" customWidth="1"/>
    <col min="7" max="7" width="2.375" style="89" customWidth="1"/>
    <col min="8" max="8" width="14.875" style="89" customWidth="1"/>
    <col min="9" max="9" width="2.375" style="89" customWidth="1"/>
    <col min="10" max="10" width="15.00390625" style="89" customWidth="1"/>
    <col min="11" max="11" width="2.375" style="89" customWidth="1"/>
    <col min="12" max="16384" width="9.00390625" style="89" customWidth="1"/>
  </cols>
  <sheetData>
    <row r="1" spans="1:11" ht="18" customHeight="1">
      <c r="A1" s="25" t="s">
        <v>4</v>
      </c>
      <c r="B1" s="25"/>
      <c r="J1" s="911" t="str">
        <f>'表１-①'!$AA$1</f>
        <v> </v>
      </c>
      <c r="K1" s="913"/>
    </row>
    <row r="2" spans="10:11" ht="15.75" customHeight="1">
      <c r="J2" s="914"/>
      <c r="K2" s="916"/>
    </row>
    <row r="3" ht="15.75" customHeight="1">
      <c r="B3" s="89" t="s">
        <v>136</v>
      </c>
    </row>
    <row r="4" spans="2:5" ht="15.75" customHeight="1">
      <c r="B4" s="29"/>
      <c r="C4" s="87" t="s">
        <v>586</v>
      </c>
      <c r="D4" s="29"/>
      <c r="E4" s="29"/>
    </row>
    <row r="5" ht="15.75" customHeight="1"/>
    <row r="6" ht="15.75" customHeight="1"/>
    <row r="7" spans="3:11" ht="18" customHeight="1">
      <c r="C7" s="1090"/>
      <c r="D7" s="1091"/>
      <c r="E7" s="1092"/>
      <c r="F7" s="966" t="s">
        <v>273</v>
      </c>
      <c r="G7" s="967"/>
      <c r="H7" s="966" t="s">
        <v>274</v>
      </c>
      <c r="I7" s="967"/>
      <c r="J7" s="1084" t="s">
        <v>275</v>
      </c>
      <c r="K7" s="1084"/>
    </row>
    <row r="8" spans="3:11" ht="18" customHeight="1">
      <c r="C8" s="1093"/>
      <c r="D8" s="1094"/>
      <c r="E8" s="1095"/>
      <c r="F8" s="968"/>
      <c r="G8" s="969"/>
      <c r="H8" s="968"/>
      <c r="I8" s="969"/>
      <c r="J8" s="1085"/>
      <c r="K8" s="1085"/>
    </row>
    <row r="9" spans="3:11" ht="22.5" customHeight="1" thickBot="1">
      <c r="C9" s="1096"/>
      <c r="D9" s="1097"/>
      <c r="E9" s="1098"/>
      <c r="F9" s="1086" t="s">
        <v>276</v>
      </c>
      <c r="G9" s="1087"/>
      <c r="H9" s="1086" t="s">
        <v>277</v>
      </c>
      <c r="I9" s="1087"/>
      <c r="J9" s="1088" t="s">
        <v>278</v>
      </c>
      <c r="K9" s="1089"/>
    </row>
    <row r="10" spans="3:11" ht="30" customHeight="1" thickTop="1">
      <c r="C10" s="857" t="s">
        <v>71</v>
      </c>
      <c r="D10" s="1100" t="s">
        <v>401</v>
      </c>
      <c r="E10" s="267" t="s">
        <v>43</v>
      </c>
      <c r="F10" s="173"/>
      <c r="G10" s="35" t="s">
        <v>37</v>
      </c>
      <c r="H10" s="173"/>
      <c r="I10" s="35" t="s">
        <v>37</v>
      </c>
      <c r="J10" s="49">
        <f aca="true" t="shared" si="0" ref="J10:J23">IF(F10=0,"",H10/F10*100)</f>
      </c>
      <c r="K10" s="35" t="s">
        <v>183</v>
      </c>
    </row>
    <row r="11" spans="3:11" ht="30" customHeight="1">
      <c r="C11" s="711"/>
      <c r="D11" s="1101"/>
      <c r="E11" s="268" t="s">
        <v>478</v>
      </c>
      <c r="F11" s="172"/>
      <c r="G11" s="32" t="s">
        <v>37</v>
      </c>
      <c r="H11" s="172"/>
      <c r="I11" s="32" t="s">
        <v>37</v>
      </c>
      <c r="J11" s="50">
        <f t="shared" si="0"/>
      </c>
      <c r="K11" s="32" t="s">
        <v>175</v>
      </c>
    </row>
    <row r="12" spans="3:11" ht="30" customHeight="1">
      <c r="C12" s="711"/>
      <c r="D12" s="1101"/>
      <c r="E12" s="268" t="s">
        <v>21</v>
      </c>
      <c r="F12" s="290"/>
      <c r="G12" s="32" t="s">
        <v>37</v>
      </c>
      <c r="H12" s="290"/>
      <c r="I12" s="32" t="s">
        <v>37</v>
      </c>
      <c r="J12" s="50">
        <f>IF(F12=0,"",H12/F12*100)</f>
      </c>
      <c r="K12" s="32" t="s">
        <v>175</v>
      </c>
    </row>
    <row r="13" spans="3:11" ht="30" customHeight="1">
      <c r="C13" s="711"/>
      <c r="D13" s="1101"/>
      <c r="E13" s="268" t="s">
        <v>200</v>
      </c>
      <c r="F13" s="172"/>
      <c r="G13" s="32" t="s">
        <v>37</v>
      </c>
      <c r="H13" s="172"/>
      <c r="I13" s="32" t="s">
        <v>37</v>
      </c>
      <c r="J13" s="50">
        <f t="shared" si="0"/>
      </c>
      <c r="K13" s="32" t="s">
        <v>175</v>
      </c>
    </row>
    <row r="14" spans="3:11" ht="30" customHeight="1">
      <c r="C14" s="711"/>
      <c r="D14" s="1101"/>
      <c r="E14" s="268" t="s">
        <v>5</v>
      </c>
      <c r="F14" s="172"/>
      <c r="G14" s="32" t="s">
        <v>37</v>
      </c>
      <c r="H14" s="172"/>
      <c r="I14" s="32" t="s">
        <v>37</v>
      </c>
      <c r="J14" s="50">
        <f t="shared" si="0"/>
      </c>
      <c r="K14" s="32" t="s">
        <v>175</v>
      </c>
    </row>
    <row r="15" spans="3:11" ht="30" customHeight="1">
      <c r="C15" s="711"/>
      <c r="D15" s="1102"/>
      <c r="E15" s="376" t="s">
        <v>514</v>
      </c>
      <c r="F15" s="266"/>
      <c r="G15" s="32" t="s">
        <v>37</v>
      </c>
      <c r="H15" s="266"/>
      <c r="I15" s="32" t="s">
        <v>37</v>
      </c>
      <c r="J15" s="50">
        <f>IF(F15=0,"",H15/F15*100)</f>
      </c>
      <c r="K15" s="32" t="s">
        <v>175</v>
      </c>
    </row>
    <row r="16" spans="3:11" ht="30" customHeight="1" thickBot="1">
      <c r="C16" s="1015"/>
      <c r="D16" s="629" t="s">
        <v>24</v>
      </c>
      <c r="E16" s="631"/>
      <c r="F16" s="51">
        <f>SUM(F10:F15)</f>
        <v>0</v>
      </c>
      <c r="G16" s="52" t="s">
        <v>37</v>
      </c>
      <c r="H16" s="51">
        <f>SUM(H10:H15)</f>
        <v>0</v>
      </c>
      <c r="I16" s="52" t="s">
        <v>37</v>
      </c>
      <c r="J16" s="51">
        <f>IF(F16=0,"",H16/F16*100)</f>
      </c>
      <c r="K16" s="52" t="s">
        <v>175</v>
      </c>
    </row>
    <row r="17" spans="3:11" ht="30" customHeight="1" thickTop="1">
      <c r="C17" s="857" t="s">
        <v>72</v>
      </c>
      <c r="D17" s="1100" t="s">
        <v>401</v>
      </c>
      <c r="E17" s="267" t="s">
        <v>43</v>
      </c>
      <c r="F17" s="365"/>
      <c r="G17" s="35" t="s">
        <v>37</v>
      </c>
      <c r="H17" s="365"/>
      <c r="I17" s="35" t="s">
        <v>37</v>
      </c>
      <c r="J17" s="49">
        <f t="shared" si="0"/>
      </c>
      <c r="K17" s="35" t="s">
        <v>175</v>
      </c>
    </row>
    <row r="18" spans="3:11" ht="30" customHeight="1">
      <c r="C18" s="711"/>
      <c r="D18" s="1101"/>
      <c r="E18" s="268" t="s">
        <v>478</v>
      </c>
      <c r="F18" s="366"/>
      <c r="G18" s="32" t="s">
        <v>37</v>
      </c>
      <c r="H18" s="366"/>
      <c r="I18" s="32" t="s">
        <v>37</v>
      </c>
      <c r="J18" s="50">
        <f>IF(F18=0,"",H18/F18*100)</f>
      </c>
      <c r="K18" s="32" t="s">
        <v>175</v>
      </c>
    </row>
    <row r="19" spans="3:11" ht="30" customHeight="1">
      <c r="C19" s="711"/>
      <c r="D19" s="1101"/>
      <c r="E19" s="268" t="s">
        <v>21</v>
      </c>
      <c r="F19" s="366"/>
      <c r="G19" s="32" t="s">
        <v>37</v>
      </c>
      <c r="H19" s="366"/>
      <c r="I19" s="32" t="s">
        <v>37</v>
      </c>
      <c r="J19" s="50">
        <f t="shared" si="0"/>
      </c>
      <c r="K19" s="32" t="s">
        <v>175</v>
      </c>
    </row>
    <row r="20" spans="3:11" ht="30" customHeight="1">
      <c r="C20" s="711"/>
      <c r="D20" s="1101"/>
      <c r="E20" s="268" t="s">
        <v>200</v>
      </c>
      <c r="F20" s="366"/>
      <c r="G20" s="32" t="s">
        <v>37</v>
      </c>
      <c r="H20" s="366"/>
      <c r="I20" s="32" t="s">
        <v>37</v>
      </c>
      <c r="J20" s="50">
        <f t="shared" si="0"/>
      </c>
      <c r="K20" s="32" t="s">
        <v>175</v>
      </c>
    </row>
    <row r="21" spans="3:11" ht="30" customHeight="1">
      <c r="C21" s="711"/>
      <c r="D21" s="1101"/>
      <c r="E21" s="268" t="s">
        <v>5</v>
      </c>
      <c r="F21" s="366"/>
      <c r="G21" s="32" t="s">
        <v>37</v>
      </c>
      <c r="H21" s="366"/>
      <c r="I21" s="32" t="s">
        <v>37</v>
      </c>
      <c r="J21" s="50">
        <f t="shared" si="0"/>
      </c>
      <c r="K21" s="32" t="s">
        <v>175</v>
      </c>
    </row>
    <row r="22" spans="3:11" ht="30" customHeight="1">
      <c r="C22" s="711"/>
      <c r="D22" s="1102"/>
      <c r="E22" s="376" t="s">
        <v>514</v>
      </c>
      <c r="F22" s="366"/>
      <c r="G22" s="32" t="s">
        <v>37</v>
      </c>
      <c r="H22" s="366"/>
      <c r="I22" s="32" t="s">
        <v>37</v>
      </c>
      <c r="J22" s="50">
        <f t="shared" si="0"/>
      </c>
      <c r="K22" s="32" t="s">
        <v>175</v>
      </c>
    </row>
    <row r="23" spans="3:11" ht="30" customHeight="1">
      <c r="C23" s="856"/>
      <c r="D23" s="1099" t="s">
        <v>24</v>
      </c>
      <c r="E23" s="853"/>
      <c r="F23" s="53">
        <f>SUM(F17:F22)</f>
        <v>0</v>
      </c>
      <c r="G23" s="37" t="s">
        <v>37</v>
      </c>
      <c r="H23" s="53">
        <f>SUM(H17:H22)</f>
        <v>0</v>
      </c>
      <c r="I23" s="37" t="s">
        <v>37</v>
      </c>
      <c r="J23" s="53">
        <f t="shared" si="0"/>
      </c>
      <c r="K23" s="37" t="s">
        <v>175</v>
      </c>
    </row>
    <row r="24" spans="3:10" ht="9" customHeight="1">
      <c r="C24" s="181"/>
      <c r="D24" s="181"/>
      <c r="F24" s="181"/>
      <c r="G24" s="181"/>
      <c r="H24" s="181"/>
      <c r="I24" s="181"/>
      <c r="J24" s="181"/>
    </row>
    <row r="25" spans="3:17" ht="16.5" customHeight="1">
      <c r="C25" s="1082" t="s">
        <v>479</v>
      </c>
      <c r="D25" s="1082"/>
      <c r="E25" s="1082"/>
      <c r="F25" s="1082"/>
      <c r="G25" s="1082"/>
      <c r="H25" s="1082"/>
      <c r="I25" s="1082"/>
      <c r="J25" s="1082"/>
      <c r="K25" s="54"/>
      <c r="L25" s="54"/>
      <c r="M25" s="54"/>
      <c r="N25" s="54"/>
      <c r="O25" s="54"/>
      <c r="P25" s="54"/>
      <c r="Q25" s="54"/>
    </row>
    <row r="26" spans="3:17" ht="16.5" customHeight="1">
      <c r="C26" s="526"/>
      <c r="D26" s="1082" t="s">
        <v>481</v>
      </c>
      <c r="E26" s="1083"/>
      <c r="F26" s="1083"/>
      <c r="G26" s="1083"/>
      <c r="H26" s="1083"/>
      <c r="I26" s="1083"/>
      <c r="J26" s="1083"/>
      <c r="K26" s="54"/>
      <c r="L26" s="54"/>
      <c r="M26" s="54"/>
      <c r="N26" s="54"/>
      <c r="O26" s="54"/>
      <c r="P26" s="54"/>
      <c r="Q26" s="54"/>
    </row>
    <row r="27" spans="3:10" s="47" customFormat="1" ht="16.5" customHeight="1">
      <c r="C27" s="81" t="s">
        <v>146</v>
      </c>
      <c r="D27" s="81"/>
      <c r="E27" s="81"/>
      <c r="F27" s="81"/>
      <c r="G27" s="81"/>
      <c r="H27" s="81"/>
      <c r="I27" s="81"/>
      <c r="J27" s="81"/>
    </row>
    <row r="28" spans="3:10" ht="16.5" customHeight="1">
      <c r="C28" s="81" t="s">
        <v>513</v>
      </c>
      <c r="D28" s="81"/>
      <c r="E28" s="81"/>
      <c r="F28" s="81"/>
      <c r="G28" s="81"/>
      <c r="H28" s="81"/>
      <c r="I28" s="81"/>
      <c r="J28" s="81"/>
    </row>
    <row r="29" ht="13.5">
      <c r="C29" s="26"/>
    </row>
  </sheetData>
  <sheetProtection/>
  <protectedRanges>
    <protectedRange sqref="H10:H23" name="範囲2_1"/>
    <protectedRange sqref="F10:F23" name="範囲1_1"/>
  </protectedRanges>
  <mergeCells count="16">
    <mergeCell ref="C10:C16"/>
    <mergeCell ref="D16:E16"/>
    <mergeCell ref="C17:C23"/>
    <mergeCell ref="D23:E23"/>
    <mergeCell ref="D10:D15"/>
    <mergeCell ref="D17:D22"/>
    <mergeCell ref="D26:J26"/>
    <mergeCell ref="J7:K8"/>
    <mergeCell ref="F9:G9"/>
    <mergeCell ref="H9:I9"/>
    <mergeCell ref="J9:K9"/>
    <mergeCell ref="J1:K2"/>
    <mergeCell ref="C7:E9"/>
    <mergeCell ref="F7:G8"/>
    <mergeCell ref="H7:I8"/>
    <mergeCell ref="C25:J25"/>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2024.03.01&amp;C-10-</oddFooter>
    <firstFooter>&amp;L&amp;9 2013.10</firstFooter>
  </headerFooter>
</worksheet>
</file>

<file path=xl/worksheets/sheet12.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F27" sqref="F27"/>
    </sheetView>
  </sheetViews>
  <sheetFormatPr defaultColWidth="9.00390625" defaultRowHeight="13.5"/>
  <cols>
    <col min="1" max="1" width="1.37890625" style="3" customWidth="1"/>
    <col min="2" max="2" width="2.75390625" style="3" customWidth="1"/>
    <col min="3" max="3" width="7.125" style="3" customWidth="1"/>
    <col min="4" max="4" width="2.875" style="273" customWidth="1"/>
    <col min="5" max="5" width="35.125" style="3" customWidth="1"/>
    <col min="6" max="6" width="14.375" style="3" customWidth="1"/>
    <col min="7" max="7" width="2.25390625" style="3" customWidth="1"/>
    <col min="8" max="8" width="15.00390625" style="3" customWidth="1"/>
    <col min="9" max="9" width="2.25390625" style="3" customWidth="1"/>
    <col min="10" max="10" width="14.25390625" style="3" customWidth="1"/>
    <col min="11" max="12" width="2.375" style="3" customWidth="1"/>
    <col min="13" max="16384" width="9.00390625" style="3" customWidth="1"/>
  </cols>
  <sheetData>
    <row r="1" spans="1:11" ht="18" customHeight="1">
      <c r="A1" s="1" t="s">
        <v>6</v>
      </c>
      <c r="E1" s="4"/>
      <c r="J1" s="1121" t="str">
        <f>'表１-①'!$AA$1</f>
        <v> </v>
      </c>
      <c r="K1" s="913"/>
    </row>
    <row r="2" spans="1:11" ht="11.25" customHeight="1">
      <c r="A2" s="1"/>
      <c r="E2" s="4"/>
      <c r="J2" s="914"/>
      <c r="K2" s="916"/>
    </row>
    <row r="3" ht="9" customHeight="1">
      <c r="E3" s="4"/>
    </row>
    <row r="4" spans="2:5" ht="15.75" customHeight="1">
      <c r="B4" s="168" t="s">
        <v>289</v>
      </c>
      <c r="C4" s="168" t="s">
        <v>290</v>
      </c>
      <c r="E4" s="4"/>
    </row>
    <row r="5" spans="3:5" ht="15" customHeight="1">
      <c r="C5" s="86" t="s">
        <v>589</v>
      </c>
      <c r="D5" s="274"/>
      <c r="E5" s="4"/>
    </row>
    <row r="6" ht="4.5" customHeight="1">
      <c r="E6" s="4"/>
    </row>
    <row r="7" spans="2:5" ht="15.75" customHeight="1">
      <c r="B7" s="168" t="s">
        <v>289</v>
      </c>
      <c r="C7" s="232" t="s">
        <v>291</v>
      </c>
      <c r="E7" s="4"/>
    </row>
    <row r="8" spans="3:5" ht="15.75" customHeight="1">
      <c r="C8" s="233" t="s">
        <v>292</v>
      </c>
      <c r="E8" s="4"/>
    </row>
    <row r="9" spans="3:4" ht="15" customHeight="1">
      <c r="C9" s="86" t="s">
        <v>590</v>
      </c>
      <c r="D9" s="274"/>
    </row>
    <row r="10" spans="3:4" ht="3" customHeight="1">
      <c r="C10" s="8"/>
      <c r="D10" s="274"/>
    </row>
    <row r="11" spans="3:10" ht="15.75" customHeight="1">
      <c r="C11" s="12" t="s">
        <v>293</v>
      </c>
      <c r="F11" s="12"/>
      <c r="G11" s="12"/>
      <c r="H11" s="12"/>
      <c r="I11" s="12"/>
      <c r="J11" s="12"/>
    </row>
    <row r="12" spans="3:10" ht="13.5" customHeight="1">
      <c r="C12" s="228" t="s">
        <v>591</v>
      </c>
      <c r="D12" s="280"/>
      <c r="E12" s="168"/>
      <c r="F12" s="12"/>
      <c r="G12" s="12"/>
      <c r="H12" s="12"/>
      <c r="I12" s="12"/>
      <c r="J12" s="12"/>
    </row>
    <row r="13" spans="3:5" ht="13.5" customHeight="1">
      <c r="C13" s="228" t="s">
        <v>592</v>
      </c>
      <c r="D13" s="280"/>
      <c r="E13" s="168"/>
    </row>
    <row r="14" spans="3:5" ht="13.5" customHeight="1">
      <c r="C14" s="228" t="s">
        <v>593</v>
      </c>
      <c r="D14" s="280"/>
      <c r="E14" s="168"/>
    </row>
    <row r="15" spans="3:5" ht="8.25" customHeight="1">
      <c r="C15" s="168"/>
      <c r="D15" s="280"/>
      <c r="E15" s="168"/>
    </row>
    <row r="16" spans="2:5" ht="15.75" customHeight="1">
      <c r="B16" s="168" t="s">
        <v>289</v>
      </c>
      <c r="C16" s="168" t="s">
        <v>294</v>
      </c>
      <c r="D16" s="280"/>
      <c r="E16" s="168"/>
    </row>
    <row r="17" spans="3:5" ht="15.75" customHeight="1">
      <c r="C17" s="233" t="s">
        <v>295</v>
      </c>
      <c r="D17" s="280"/>
      <c r="E17" s="168"/>
    </row>
    <row r="18" spans="3:11" ht="15" customHeight="1">
      <c r="C18" s="86" t="s">
        <v>594</v>
      </c>
      <c r="D18" s="274"/>
      <c r="E18" s="8"/>
      <c r="F18" s="8"/>
      <c r="G18" s="8"/>
      <c r="H18" s="8"/>
      <c r="I18" s="8"/>
      <c r="J18" s="8"/>
      <c r="K18" s="8"/>
    </row>
    <row r="19" spans="3:5" ht="2.25" customHeight="1">
      <c r="C19" s="8"/>
      <c r="D19" s="274"/>
      <c r="E19" s="168"/>
    </row>
    <row r="20" spans="3:11" ht="15.75" customHeight="1">
      <c r="C20" s="12" t="s">
        <v>293</v>
      </c>
      <c r="D20" s="274"/>
      <c r="E20" s="168"/>
      <c r="F20" s="8"/>
      <c r="G20" s="8"/>
      <c r="H20" s="8"/>
      <c r="I20" s="8"/>
      <c r="J20" s="8"/>
      <c r="K20" s="8"/>
    </row>
    <row r="21" spans="3:11" ht="13.5" customHeight="1">
      <c r="C21" s="86" t="s">
        <v>404</v>
      </c>
      <c r="D21" s="274"/>
      <c r="E21" s="168"/>
      <c r="F21" s="77"/>
      <c r="G21" s="77"/>
      <c r="H21" s="77"/>
      <c r="I21" s="77"/>
      <c r="J21" s="77"/>
      <c r="K21" s="77"/>
    </row>
    <row r="22" spans="3:11" ht="13.5" customHeight="1">
      <c r="C22" s="86" t="s">
        <v>405</v>
      </c>
      <c r="D22" s="274"/>
      <c r="E22" s="168"/>
      <c r="F22" s="77"/>
      <c r="G22" s="77"/>
      <c r="H22" s="77"/>
      <c r="I22" s="77"/>
      <c r="J22" s="77"/>
      <c r="K22" s="77"/>
    </row>
    <row r="23" spans="3:11" ht="13.5" customHeight="1">
      <c r="C23" s="86" t="s">
        <v>406</v>
      </c>
      <c r="D23" s="274"/>
      <c r="E23" s="168"/>
      <c r="F23" s="77"/>
      <c r="G23" s="77"/>
      <c r="H23" s="77"/>
      <c r="I23" s="77"/>
      <c r="J23" s="77"/>
      <c r="K23" s="77"/>
    </row>
    <row r="24" spans="3:5" ht="7.5" customHeight="1">
      <c r="C24" s="168"/>
      <c r="D24" s="280"/>
      <c r="E24" s="168"/>
    </row>
    <row r="25" spans="2:11" s="143" customFormat="1" ht="27" customHeight="1">
      <c r="B25" s="1122" t="s">
        <v>296</v>
      </c>
      <c r="C25" s="1123"/>
      <c r="D25" s="1123"/>
      <c r="E25" s="1124"/>
      <c r="F25" s="1128" t="s">
        <v>7</v>
      </c>
      <c r="G25" s="1129"/>
      <c r="H25" s="1129" t="s">
        <v>199</v>
      </c>
      <c r="I25" s="1129"/>
      <c r="J25" s="1129" t="s">
        <v>70</v>
      </c>
      <c r="K25" s="1129"/>
    </row>
    <row r="26" spans="2:11" s="143" customFormat="1" ht="12.75" customHeight="1" thickBot="1">
      <c r="B26" s="1125"/>
      <c r="C26" s="1126"/>
      <c r="D26" s="1126"/>
      <c r="E26" s="1127"/>
      <c r="F26" s="1130" t="s">
        <v>297</v>
      </c>
      <c r="G26" s="1131"/>
      <c r="H26" s="1131" t="s">
        <v>298</v>
      </c>
      <c r="I26" s="1131"/>
      <c r="J26" s="1131" t="s">
        <v>299</v>
      </c>
      <c r="K26" s="1131"/>
    </row>
    <row r="27" spans="2:11" s="143" customFormat="1" ht="25.5" customHeight="1" thickTop="1">
      <c r="B27" s="377" t="s">
        <v>332</v>
      </c>
      <c r="C27" s="1115" t="s">
        <v>596</v>
      </c>
      <c r="D27" s="1115"/>
      <c r="E27" s="1116"/>
      <c r="F27" s="234"/>
      <c r="G27" s="235" t="s">
        <v>36</v>
      </c>
      <c r="H27" s="1117" t="s">
        <v>353</v>
      </c>
      <c r="I27" s="1118"/>
      <c r="J27" s="236"/>
      <c r="K27" s="235" t="s">
        <v>36</v>
      </c>
    </row>
    <row r="28" spans="2:11" s="143" customFormat="1" ht="25.5" customHeight="1">
      <c r="B28" s="378" t="s">
        <v>333</v>
      </c>
      <c r="C28" s="1119" t="s">
        <v>595</v>
      </c>
      <c r="D28" s="1119"/>
      <c r="E28" s="1120"/>
      <c r="F28" s="174"/>
      <c r="G28" s="17" t="s">
        <v>36</v>
      </c>
      <c r="H28" s="1107" t="s">
        <v>353</v>
      </c>
      <c r="I28" s="1108"/>
      <c r="J28" s="229"/>
      <c r="K28" s="17" t="s">
        <v>36</v>
      </c>
    </row>
    <row r="29" spans="2:11" s="143" customFormat="1" ht="39" customHeight="1">
      <c r="B29" s="1113" t="s">
        <v>12</v>
      </c>
      <c r="C29" s="1114"/>
      <c r="D29" s="379" t="s">
        <v>334</v>
      </c>
      <c r="E29" s="237" t="s">
        <v>300</v>
      </c>
      <c r="F29" s="174"/>
      <c r="G29" s="17" t="s">
        <v>36</v>
      </c>
      <c r="H29" s="1107" t="s">
        <v>353</v>
      </c>
      <c r="I29" s="1108"/>
      <c r="J29" s="229"/>
      <c r="K29" s="17" t="s">
        <v>36</v>
      </c>
    </row>
    <row r="30" spans="2:11" s="143" customFormat="1" ht="25.5" customHeight="1">
      <c r="B30" s="1113"/>
      <c r="C30" s="1114"/>
      <c r="D30" s="379" t="s">
        <v>335</v>
      </c>
      <c r="E30" s="237" t="s">
        <v>301</v>
      </c>
      <c r="F30" s="174"/>
      <c r="G30" s="17" t="s">
        <v>36</v>
      </c>
      <c r="H30" s="1107" t="s">
        <v>353</v>
      </c>
      <c r="I30" s="1108"/>
      <c r="J30" s="229"/>
      <c r="K30" s="17" t="s">
        <v>36</v>
      </c>
    </row>
    <row r="31" spans="2:11" s="143" customFormat="1" ht="40.5" customHeight="1">
      <c r="B31" s="1113" t="s">
        <v>73</v>
      </c>
      <c r="C31" s="1114"/>
      <c r="D31" s="380" t="s">
        <v>336</v>
      </c>
      <c r="E31" s="238" t="s">
        <v>302</v>
      </c>
      <c r="F31" s="174"/>
      <c r="G31" s="17" t="s">
        <v>36</v>
      </c>
      <c r="H31" s="1107" t="s">
        <v>353</v>
      </c>
      <c r="I31" s="1108"/>
      <c r="J31" s="229"/>
      <c r="K31" s="17" t="s">
        <v>36</v>
      </c>
    </row>
    <row r="32" spans="2:11" s="143" customFormat="1" ht="25.5" customHeight="1">
      <c r="B32" s="1113"/>
      <c r="C32" s="1114"/>
      <c r="D32" s="380" t="s">
        <v>337</v>
      </c>
      <c r="E32" s="238" t="s">
        <v>303</v>
      </c>
      <c r="F32" s="174"/>
      <c r="G32" s="19" t="s">
        <v>37</v>
      </c>
      <c r="H32" s="1107" t="s">
        <v>353</v>
      </c>
      <c r="I32" s="1108"/>
      <c r="J32" s="229"/>
      <c r="K32" s="19" t="s">
        <v>37</v>
      </c>
    </row>
    <row r="33" spans="2:11" s="143" customFormat="1" ht="25.5" customHeight="1">
      <c r="B33" s="1113" t="s">
        <v>74</v>
      </c>
      <c r="C33" s="1114"/>
      <c r="D33" s="380" t="s">
        <v>338</v>
      </c>
      <c r="E33" s="239" t="s">
        <v>304</v>
      </c>
      <c r="F33" s="174"/>
      <c r="G33" s="19" t="s">
        <v>37</v>
      </c>
      <c r="H33" s="1107" t="s">
        <v>353</v>
      </c>
      <c r="I33" s="1108"/>
      <c r="J33" s="229"/>
      <c r="K33" s="19" t="s">
        <v>37</v>
      </c>
    </row>
    <row r="34" spans="2:11" s="143" customFormat="1" ht="22.5" customHeight="1">
      <c r="B34" s="1113"/>
      <c r="C34" s="1114"/>
      <c r="D34" s="380" t="s">
        <v>339</v>
      </c>
      <c r="E34" s="239" t="s">
        <v>305</v>
      </c>
      <c r="F34" s="174"/>
      <c r="G34" s="19" t="s">
        <v>37</v>
      </c>
      <c r="H34" s="1107" t="s">
        <v>353</v>
      </c>
      <c r="I34" s="1108"/>
      <c r="J34" s="229"/>
      <c r="K34" s="19" t="s">
        <v>37</v>
      </c>
    </row>
    <row r="35" spans="2:11" s="143" customFormat="1" ht="25.5" customHeight="1">
      <c r="B35" s="1113"/>
      <c r="C35" s="1114"/>
      <c r="D35" s="380" t="s">
        <v>340</v>
      </c>
      <c r="E35" s="239" t="s">
        <v>306</v>
      </c>
      <c r="F35" s="174"/>
      <c r="G35" s="19" t="s">
        <v>37</v>
      </c>
      <c r="H35" s="1107" t="s">
        <v>353</v>
      </c>
      <c r="I35" s="1108"/>
      <c r="J35" s="229"/>
      <c r="K35" s="19" t="s">
        <v>37</v>
      </c>
    </row>
    <row r="36" spans="2:11" s="143" customFormat="1" ht="25.5" customHeight="1">
      <c r="B36" s="1113"/>
      <c r="C36" s="1114"/>
      <c r="D36" s="380" t="s">
        <v>341</v>
      </c>
      <c r="E36" s="239" t="s">
        <v>307</v>
      </c>
      <c r="F36" s="174"/>
      <c r="G36" s="19" t="s">
        <v>37</v>
      </c>
      <c r="H36" s="1107" t="s">
        <v>353</v>
      </c>
      <c r="I36" s="1108"/>
      <c r="J36" s="229"/>
      <c r="K36" s="19" t="s">
        <v>37</v>
      </c>
    </row>
    <row r="37" spans="2:11" ht="25.5" customHeight="1">
      <c r="B37" s="1113"/>
      <c r="C37" s="1114"/>
      <c r="D37" s="381" t="s">
        <v>342</v>
      </c>
      <c r="E37" s="289" t="s">
        <v>308</v>
      </c>
      <c r="F37" s="174"/>
      <c r="G37" s="19" t="s">
        <v>37</v>
      </c>
      <c r="H37" s="229"/>
      <c r="I37" s="144" t="s">
        <v>37</v>
      </c>
      <c r="J37" s="229"/>
      <c r="K37" s="19" t="s">
        <v>37</v>
      </c>
    </row>
    <row r="38" spans="2:11" ht="22.5" customHeight="1">
      <c r="B38" s="1113"/>
      <c r="C38" s="1114"/>
      <c r="D38" s="381" t="s">
        <v>343</v>
      </c>
      <c r="E38" s="289" t="s">
        <v>309</v>
      </c>
      <c r="F38" s="174"/>
      <c r="G38" s="19" t="s">
        <v>37</v>
      </c>
      <c r="H38" s="229"/>
      <c r="I38" s="144" t="s">
        <v>37</v>
      </c>
      <c r="J38" s="229"/>
      <c r="K38" s="19" t="s">
        <v>37</v>
      </c>
    </row>
    <row r="39" spans="2:11" ht="22.5" customHeight="1">
      <c r="B39" s="1105" t="s">
        <v>77</v>
      </c>
      <c r="C39" s="1106"/>
      <c r="D39" s="382" t="s">
        <v>344</v>
      </c>
      <c r="E39" s="240" t="s">
        <v>310</v>
      </c>
      <c r="F39" s="174"/>
      <c r="G39" s="19" t="s">
        <v>37</v>
      </c>
      <c r="H39" s="1107" t="s">
        <v>353</v>
      </c>
      <c r="I39" s="1108"/>
      <c r="J39" s="229"/>
      <c r="K39" s="19" t="s">
        <v>37</v>
      </c>
    </row>
    <row r="40" spans="2:11" ht="22.5" customHeight="1">
      <c r="B40" s="1105"/>
      <c r="C40" s="1106"/>
      <c r="D40" s="381" t="s">
        <v>345</v>
      </c>
      <c r="E40" s="289" t="s">
        <v>311</v>
      </c>
      <c r="F40" s="174"/>
      <c r="G40" s="19" t="s">
        <v>37</v>
      </c>
      <c r="H40" s="229"/>
      <c r="I40" s="19" t="s">
        <v>37</v>
      </c>
      <c r="J40" s="229"/>
      <c r="K40" s="19" t="s">
        <v>37</v>
      </c>
    </row>
    <row r="41" spans="2:11" ht="22.5" customHeight="1">
      <c r="B41" s="1105"/>
      <c r="C41" s="1106"/>
      <c r="D41" s="382" t="s">
        <v>346</v>
      </c>
      <c r="E41" s="240" t="s">
        <v>312</v>
      </c>
      <c r="F41" s="174"/>
      <c r="G41" s="19" t="s">
        <v>37</v>
      </c>
      <c r="H41" s="1107" t="s">
        <v>353</v>
      </c>
      <c r="I41" s="1108"/>
      <c r="J41" s="229"/>
      <c r="K41" s="19" t="s">
        <v>37</v>
      </c>
    </row>
    <row r="42" spans="2:11" ht="22.5" customHeight="1">
      <c r="B42" s="1105"/>
      <c r="C42" s="1106"/>
      <c r="D42" s="381" t="s">
        <v>347</v>
      </c>
      <c r="E42" s="289" t="s">
        <v>313</v>
      </c>
      <c r="F42" s="174"/>
      <c r="G42" s="19" t="s">
        <v>37</v>
      </c>
      <c r="H42" s="229"/>
      <c r="I42" s="144" t="s">
        <v>37</v>
      </c>
      <c r="J42" s="229"/>
      <c r="K42" s="19" t="s">
        <v>37</v>
      </c>
    </row>
    <row r="43" spans="2:11" ht="25.5" customHeight="1">
      <c r="B43" s="1105" t="s">
        <v>314</v>
      </c>
      <c r="C43" s="1106"/>
      <c r="D43" s="381" t="s">
        <v>348</v>
      </c>
      <c r="E43" s="289" t="s">
        <v>315</v>
      </c>
      <c r="F43" s="174"/>
      <c r="G43" s="19" t="s">
        <v>37</v>
      </c>
      <c r="H43" s="229"/>
      <c r="I43" s="144" t="s">
        <v>37</v>
      </c>
      <c r="J43" s="229"/>
      <c r="K43" s="19" t="s">
        <v>37</v>
      </c>
    </row>
    <row r="44" spans="2:11" ht="22.5" customHeight="1">
      <c r="B44" s="1109"/>
      <c r="C44" s="1110"/>
      <c r="D44" s="383" t="s">
        <v>349</v>
      </c>
      <c r="E44" s="241" t="s">
        <v>79</v>
      </c>
      <c r="F44" s="242"/>
      <c r="G44" s="243" t="s">
        <v>37</v>
      </c>
      <c r="H44" s="1111" t="s">
        <v>353</v>
      </c>
      <c r="I44" s="1112"/>
      <c r="J44" s="230"/>
      <c r="K44" s="244" t="s">
        <v>37</v>
      </c>
    </row>
    <row r="45" spans="2:11" ht="25.5" customHeight="1">
      <c r="B45" s="1103"/>
      <c r="C45" s="1104"/>
      <c r="D45" s="384"/>
      <c r="E45" s="245" t="s">
        <v>24</v>
      </c>
      <c r="F45" s="246" t="str">
        <f>IF(COUNT(F27:F44)=0," ",SUM(F27:F44))</f>
        <v> </v>
      </c>
      <c r="G45" s="247" t="s">
        <v>37</v>
      </c>
      <c r="H45" s="588">
        <f>IF(COUNT(H27:H44)=0,"",SUM(H27:H44))</f>
      </c>
      <c r="I45" s="247" t="s">
        <v>37</v>
      </c>
      <c r="J45" s="588">
        <f>IF(COUNT(J27:J44)=0,"",SUM(J27:J44))</f>
      </c>
      <c r="K45" s="249" t="s">
        <v>37</v>
      </c>
    </row>
    <row r="46" spans="2:11" ht="4.5" customHeight="1">
      <c r="B46" s="168"/>
      <c r="C46" s="183"/>
      <c r="D46" s="385"/>
      <c r="E46" s="84"/>
      <c r="F46" s="85"/>
      <c r="G46" s="148"/>
      <c r="H46" s="85"/>
      <c r="I46" s="148"/>
      <c r="J46" s="85"/>
      <c r="K46" s="20"/>
    </row>
    <row r="47" spans="3:5" s="4" customFormat="1" ht="15" customHeight="1">
      <c r="C47" s="94" t="s">
        <v>316</v>
      </c>
      <c r="D47" s="276"/>
      <c r="E47" s="79"/>
    </row>
    <row r="48" spans="3:5" s="4" customFormat="1" ht="15" customHeight="1">
      <c r="C48" s="87" t="s">
        <v>515</v>
      </c>
      <c r="D48" s="276"/>
      <c r="E48" s="79"/>
    </row>
    <row r="49" spans="3:5" s="250" customFormat="1" ht="15" customHeight="1">
      <c r="C49" s="87" t="s">
        <v>317</v>
      </c>
      <c r="D49" s="277"/>
      <c r="E49" s="251"/>
    </row>
    <row r="50" spans="3:5" s="4" customFormat="1" ht="16.5" customHeight="1">
      <c r="C50" s="46"/>
      <c r="D50" s="278"/>
      <c r="E50" s="77"/>
    </row>
    <row r="51" ht="12" customHeight="1">
      <c r="C51" s="78"/>
    </row>
  </sheetData>
  <sheetProtection/>
  <mergeCells count="30">
    <mergeCell ref="J1:K2"/>
    <mergeCell ref="B25:E26"/>
    <mergeCell ref="F25:G25"/>
    <mergeCell ref="H25:I25"/>
    <mergeCell ref="J25:K25"/>
    <mergeCell ref="F26:G26"/>
    <mergeCell ref="H26:I26"/>
    <mergeCell ref="J26:K26"/>
    <mergeCell ref="C27:E27"/>
    <mergeCell ref="H27:I27"/>
    <mergeCell ref="C28:E28"/>
    <mergeCell ref="H28:I28"/>
    <mergeCell ref="B29:C30"/>
    <mergeCell ref="H29:I29"/>
    <mergeCell ref="H30:I30"/>
    <mergeCell ref="B31:C32"/>
    <mergeCell ref="H31:I31"/>
    <mergeCell ref="H32:I32"/>
    <mergeCell ref="B33:C38"/>
    <mergeCell ref="H33:I33"/>
    <mergeCell ref="H34:I34"/>
    <mergeCell ref="H35:I35"/>
    <mergeCell ref="H36:I36"/>
    <mergeCell ref="B45:C45"/>
    <mergeCell ref="B39:C42"/>
    <mergeCell ref="H39:I39"/>
    <mergeCell ref="H41:I41"/>
    <mergeCell ref="B43:C43"/>
    <mergeCell ref="B44:C44"/>
    <mergeCell ref="H44:I44"/>
  </mergeCells>
  <printOptions/>
  <pageMargins left="0.7086614173228347" right="0.1968503937007874" top="0.5118110236220472" bottom="0.5118110236220472" header="0.31496062992125984" footer="0.2755905511811024"/>
  <pageSetup fitToHeight="1" fitToWidth="1" horizontalDpi="600" verticalDpi="600" orientation="portrait" paperSize="9" scale="94" r:id="rId1"/>
  <headerFooter scaleWithDoc="0" alignWithMargins="0">
    <oddFooter>&amp;L&amp;9 2024.03.01&amp;C-11-</oddFooter>
    <firstFooter>&amp;L&amp;9 2013.10&amp;C-10-</firstFooter>
  </headerFooter>
</worksheet>
</file>

<file path=xl/worksheets/sheet13.xml><?xml version="1.0" encoding="utf-8"?>
<worksheet xmlns="http://schemas.openxmlformats.org/spreadsheetml/2006/main" xmlns:r="http://schemas.openxmlformats.org/officeDocument/2006/relationships">
  <dimension ref="A1:K35"/>
  <sheetViews>
    <sheetView workbookViewId="0" topLeftCell="A1">
      <selection activeCell="F13" sqref="F13"/>
    </sheetView>
  </sheetViews>
  <sheetFormatPr defaultColWidth="9.00390625" defaultRowHeight="13.5"/>
  <cols>
    <col min="1" max="1" width="1.37890625" style="89" customWidth="1"/>
    <col min="2" max="2" width="2.625" style="91" customWidth="1"/>
    <col min="3" max="3" width="6.75390625" style="89" customWidth="1"/>
    <col min="4" max="4" width="3.00390625" style="91" customWidth="1"/>
    <col min="5" max="5" width="35.625" style="89" customWidth="1"/>
    <col min="6" max="6" width="13.125" style="89" customWidth="1"/>
    <col min="7" max="7" width="2.25390625" style="89" customWidth="1"/>
    <col min="8" max="8" width="13.125" style="89" customWidth="1"/>
    <col min="9" max="9" width="2.25390625" style="89" customWidth="1"/>
    <col min="10" max="10" width="13.125" style="89" customWidth="1"/>
    <col min="11" max="11" width="2.25390625" style="89" customWidth="1"/>
    <col min="12" max="12" width="9.50390625" style="89" customWidth="1"/>
    <col min="13" max="16384" width="9.00390625" style="89" customWidth="1"/>
  </cols>
  <sheetData>
    <row r="1" spans="1:11" ht="18" customHeight="1">
      <c r="A1" s="25" t="s">
        <v>10</v>
      </c>
      <c r="B1" s="279"/>
      <c r="E1" s="46"/>
      <c r="J1" s="911" t="str">
        <f>'表１-①'!$AA$1</f>
        <v> </v>
      </c>
      <c r="K1" s="913"/>
    </row>
    <row r="2" spans="5:11" ht="15.75" customHeight="1">
      <c r="E2" s="46"/>
      <c r="J2" s="914"/>
      <c r="K2" s="916"/>
    </row>
    <row r="3" spans="2:5" ht="15.75" customHeight="1">
      <c r="B3" s="280" t="s">
        <v>289</v>
      </c>
      <c r="C3" s="181" t="s">
        <v>318</v>
      </c>
      <c r="E3" s="46"/>
    </row>
    <row r="4" spans="3:5" ht="15.75" customHeight="1">
      <c r="C4" s="87" t="s">
        <v>257</v>
      </c>
      <c r="D4" s="283"/>
      <c r="E4" s="46"/>
    </row>
    <row r="5" ht="15.75" customHeight="1">
      <c r="E5" s="46"/>
    </row>
    <row r="6" spans="3:5" ht="15.75" customHeight="1">
      <c r="C6" s="28" t="s">
        <v>516</v>
      </c>
      <c r="E6" s="28"/>
    </row>
    <row r="7" spans="3:5" ht="15" customHeight="1">
      <c r="C7" s="94" t="s">
        <v>517</v>
      </c>
      <c r="E7" s="94"/>
    </row>
    <row r="8" spans="3:5" ht="15" customHeight="1">
      <c r="C8" s="87" t="s">
        <v>518</v>
      </c>
      <c r="E8" s="87"/>
    </row>
    <row r="9" spans="2:9" ht="13.5" customHeight="1">
      <c r="B9" s="386"/>
      <c r="C9" s="181"/>
      <c r="D9" s="386"/>
      <c r="E9" s="87"/>
      <c r="F9" s="181"/>
      <c r="G9" s="181"/>
      <c r="H9" s="181"/>
      <c r="I9" s="181"/>
    </row>
    <row r="10" spans="2:9" ht="15.75" customHeight="1">
      <c r="B10" s="386"/>
      <c r="C10" s="181"/>
      <c r="D10" s="386"/>
      <c r="E10" s="181"/>
      <c r="F10" s="181"/>
      <c r="G10" s="181"/>
      <c r="H10" s="181"/>
      <c r="I10" s="181"/>
    </row>
    <row r="11" spans="2:11" s="149" customFormat="1" ht="30.75" customHeight="1">
      <c r="B11" s="1132" t="s">
        <v>296</v>
      </c>
      <c r="C11" s="1133"/>
      <c r="D11" s="1133"/>
      <c r="E11" s="1134"/>
      <c r="F11" s="1006" t="s">
        <v>80</v>
      </c>
      <c r="G11" s="1007"/>
      <c r="H11" s="1005" t="s">
        <v>258</v>
      </c>
      <c r="I11" s="1007"/>
      <c r="J11" s="1005" t="s">
        <v>46</v>
      </c>
      <c r="K11" s="1007"/>
    </row>
    <row r="12" spans="2:11" s="149" customFormat="1" ht="18" customHeight="1" thickBot="1">
      <c r="B12" s="1135"/>
      <c r="C12" s="1136"/>
      <c r="D12" s="1136"/>
      <c r="E12" s="1137"/>
      <c r="F12" s="1138" t="s">
        <v>319</v>
      </c>
      <c r="G12" s="1139"/>
      <c r="H12" s="1140" t="s">
        <v>320</v>
      </c>
      <c r="I12" s="1139"/>
      <c r="J12" s="1140" t="s">
        <v>321</v>
      </c>
      <c r="K12" s="1139"/>
    </row>
    <row r="13" spans="2:11" s="143" customFormat="1" ht="25.5" customHeight="1" thickTop="1">
      <c r="B13" s="377" t="s">
        <v>332</v>
      </c>
      <c r="C13" s="1115" t="s">
        <v>596</v>
      </c>
      <c r="D13" s="1115"/>
      <c r="E13" s="1116"/>
      <c r="F13" s="234"/>
      <c r="G13" s="252" t="s">
        <v>36</v>
      </c>
      <c r="H13" s="365"/>
      <c r="I13" s="235" t="s">
        <v>36</v>
      </c>
      <c r="J13" s="55">
        <f aca="true" t="shared" si="0" ref="J13:J29">IF(F13=0,"",H13/F13*100)</f>
      </c>
      <c r="K13" s="39" t="s">
        <v>322</v>
      </c>
    </row>
    <row r="14" spans="2:11" s="143" customFormat="1" ht="25.5" customHeight="1">
      <c r="B14" s="378" t="s">
        <v>333</v>
      </c>
      <c r="C14" s="1119" t="s">
        <v>597</v>
      </c>
      <c r="D14" s="1119"/>
      <c r="E14" s="1120"/>
      <c r="F14" s="367"/>
      <c r="G14" s="253" t="s">
        <v>36</v>
      </c>
      <c r="H14" s="366"/>
      <c r="I14" s="17" t="s">
        <v>36</v>
      </c>
      <c r="J14" s="57">
        <f t="shared" si="0"/>
      </c>
      <c r="K14" s="39" t="s">
        <v>323</v>
      </c>
    </row>
    <row r="15" spans="2:11" s="143" customFormat="1" ht="39" customHeight="1">
      <c r="B15" s="1113" t="s">
        <v>12</v>
      </c>
      <c r="C15" s="1114"/>
      <c r="D15" s="379" t="s">
        <v>334</v>
      </c>
      <c r="E15" s="237" t="s">
        <v>300</v>
      </c>
      <c r="F15" s="367"/>
      <c r="G15" s="253" t="s">
        <v>36</v>
      </c>
      <c r="H15" s="366"/>
      <c r="I15" s="17" t="s">
        <v>36</v>
      </c>
      <c r="J15" s="57">
        <f t="shared" si="0"/>
      </c>
      <c r="K15" s="39" t="s">
        <v>323</v>
      </c>
    </row>
    <row r="16" spans="2:11" s="143" customFormat="1" ht="25.5" customHeight="1">
      <c r="B16" s="1113"/>
      <c r="C16" s="1114"/>
      <c r="D16" s="379" t="s">
        <v>335</v>
      </c>
      <c r="E16" s="237" t="s">
        <v>301</v>
      </c>
      <c r="F16" s="367"/>
      <c r="G16" s="253" t="s">
        <v>36</v>
      </c>
      <c r="H16" s="366"/>
      <c r="I16" s="17" t="s">
        <v>36</v>
      </c>
      <c r="J16" s="58">
        <f t="shared" si="0"/>
      </c>
      <c r="K16" s="39" t="s">
        <v>323</v>
      </c>
    </row>
    <row r="17" spans="2:11" s="143" customFormat="1" ht="40.5" customHeight="1">
      <c r="B17" s="1113" t="s">
        <v>73</v>
      </c>
      <c r="C17" s="1114"/>
      <c r="D17" s="380" t="s">
        <v>336</v>
      </c>
      <c r="E17" s="238" t="s">
        <v>302</v>
      </c>
      <c r="F17" s="367"/>
      <c r="G17" s="253" t="s">
        <v>36</v>
      </c>
      <c r="H17" s="366"/>
      <c r="I17" s="17" t="s">
        <v>36</v>
      </c>
      <c r="J17" s="57">
        <f t="shared" si="0"/>
      </c>
      <c r="K17" s="56" t="s">
        <v>323</v>
      </c>
    </row>
    <row r="18" spans="2:11" s="143" customFormat="1" ht="25.5" customHeight="1">
      <c r="B18" s="1113"/>
      <c r="C18" s="1114"/>
      <c r="D18" s="380" t="s">
        <v>337</v>
      </c>
      <c r="E18" s="238" t="s">
        <v>303</v>
      </c>
      <c r="F18" s="367"/>
      <c r="G18" s="144" t="s">
        <v>37</v>
      </c>
      <c r="H18" s="366"/>
      <c r="I18" s="19" t="s">
        <v>37</v>
      </c>
      <c r="J18" s="57">
        <f t="shared" si="0"/>
      </c>
      <c r="K18" s="56" t="s">
        <v>324</v>
      </c>
    </row>
    <row r="19" spans="2:11" s="143" customFormat="1" ht="25.5" customHeight="1">
      <c r="B19" s="1113" t="s">
        <v>74</v>
      </c>
      <c r="C19" s="1114"/>
      <c r="D19" s="380" t="s">
        <v>338</v>
      </c>
      <c r="E19" s="239" t="s">
        <v>304</v>
      </c>
      <c r="F19" s="367"/>
      <c r="G19" s="144" t="s">
        <v>37</v>
      </c>
      <c r="H19" s="366"/>
      <c r="I19" s="19" t="s">
        <v>37</v>
      </c>
      <c r="J19" s="57">
        <f t="shared" si="0"/>
      </c>
      <c r="K19" s="56" t="s">
        <v>324</v>
      </c>
    </row>
    <row r="20" spans="2:11" s="143" customFormat="1" ht="22.5" customHeight="1">
      <c r="B20" s="1113"/>
      <c r="C20" s="1114"/>
      <c r="D20" s="380" t="s">
        <v>339</v>
      </c>
      <c r="E20" s="239" t="s">
        <v>305</v>
      </c>
      <c r="F20" s="367"/>
      <c r="G20" s="144" t="s">
        <v>37</v>
      </c>
      <c r="H20" s="366"/>
      <c r="I20" s="19" t="s">
        <v>37</v>
      </c>
      <c r="J20" s="50">
        <f t="shared" si="0"/>
      </c>
      <c r="K20" s="56" t="s">
        <v>324</v>
      </c>
    </row>
    <row r="21" spans="2:11" s="143" customFormat="1" ht="25.5" customHeight="1">
      <c r="B21" s="1113"/>
      <c r="C21" s="1114"/>
      <c r="D21" s="380" t="s">
        <v>340</v>
      </c>
      <c r="E21" s="239" t="s">
        <v>306</v>
      </c>
      <c r="F21" s="367"/>
      <c r="G21" s="144" t="s">
        <v>37</v>
      </c>
      <c r="H21" s="366"/>
      <c r="I21" s="19" t="s">
        <v>37</v>
      </c>
      <c r="J21" s="50">
        <f t="shared" si="0"/>
      </c>
      <c r="K21" s="56" t="s">
        <v>324</v>
      </c>
    </row>
    <row r="22" spans="2:11" s="143" customFormat="1" ht="25.5" customHeight="1">
      <c r="B22" s="1113"/>
      <c r="C22" s="1114"/>
      <c r="D22" s="380" t="s">
        <v>341</v>
      </c>
      <c r="E22" s="239" t="s">
        <v>307</v>
      </c>
      <c r="F22" s="367"/>
      <c r="G22" s="144" t="s">
        <v>37</v>
      </c>
      <c r="H22" s="366"/>
      <c r="I22" s="19" t="s">
        <v>37</v>
      </c>
      <c r="J22" s="50">
        <f t="shared" si="0"/>
      </c>
      <c r="K22" s="56" t="s">
        <v>324</v>
      </c>
    </row>
    <row r="23" spans="2:11" s="3" customFormat="1" ht="25.5" customHeight="1">
      <c r="B23" s="1113"/>
      <c r="C23" s="1114"/>
      <c r="D23" s="381" t="s">
        <v>342</v>
      </c>
      <c r="E23" s="289" t="s">
        <v>308</v>
      </c>
      <c r="F23" s="367"/>
      <c r="G23" s="144" t="s">
        <v>37</v>
      </c>
      <c r="H23" s="366"/>
      <c r="I23" s="19" t="s">
        <v>37</v>
      </c>
      <c r="J23" s="50">
        <f t="shared" si="0"/>
      </c>
      <c r="K23" s="56" t="s">
        <v>324</v>
      </c>
    </row>
    <row r="24" spans="2:11" s="3" customFormat="1" ht="22.5" customHeight="1">
      <c r="B24" s="1113"/>
      <c r="C24" s="1114"/>
      <c r="D24" s="381" t="s">
        <v>343</v>
      </c>
      <c r="E24" s="289" t="s">
        <v>309</v>
      </c>
      <c r="F24" s="367"/>
      <c r="G24" s="144" t="s">
        <v>37</v>
      </c>
      <c r="H24" s="366"/>
      <c r="I24" s="19" t="s">
        <v>37</v>
      </c>
      <c r="J24" s="50">
        <f t="shared" si="0"/>
      </c>
      <c r="K24" s="56" t="s">
        <v>324</v>
      </c>
    </row>
    <row r="25" spans="2:11" s="3" customFormat="1" ht="22.5" customHeight="1">
      <c r="B25" s="1105" t="s">
        <v>77</v>
      </c>
      <c r="C25" s="1106"/>
      <c r="D25" s="382" t="s">
        <v>344</v>
      </c>
      <c r="E25" s="240" t="s">
        <v>310</v>
      </c>
      <c r="F25" s="367"/>
      <c r="G25" s="144" t="s">
        <v>37</v>
      </c>
      <c r="H25" s="366"/>
      <c r="I25" s="19" t="s">
        <v>37</v>
      </c>
      <c r="J25" s="50">
        <f t="shared" si="0"/>
      </c>
      <c r="K25" s="56" t="s">
        <v>324</v>
      </c>
    </row>
    <row r="26" spans="2:11" s="3" customFormat="1" ht="22.5" customHeight="1">
      <c r="B26" s="1105"/>
      <c r="C26" s="1106"/>
      <c r="D26" s="381" t="s">
        <v>345</v>
      </c>
      <c r="E26" s="289" t="s">
        <v>311</v>
      </c>
      <c r="F26" s="367"/>
      <c r="G26" s="144" t="s">
        <v>37</v>
      </c>
      <c r="H26" s="366"/>
      <c r="I26" s="19" t="s">
        <v>37</v>
      </c>
      <c r="J26" s="50">
        <f t="shared" si="0"/>
      </c>
      <c r="K26" s="56" t="s">
        <v>324</v>
      </c>
    </row>
    <row r="27" spans="2:11" s="3" customFormat="1" ht="22.5" customHeight="1">
      <c r="B27" s="1105"/>
      <c r="C27" s="1106"/>
      <c r="D27" s="382" t="s">
        <v>346</v>
      </c>
      <c r="E27" s="240" t="s">
        <v>312</v>
      </c>
      <c r="F27" s="367"/>
      <c r="G27" s="144" t="s">
        <v>37</v>
      </c>
      <c r="H27" s="366"/>
      <c r="I27" s="19" t="s">
        <v>37</v>
      </c>
      <c r="J27" s="50">
        <f t="shared" si="0"/>
      </c>
      <c r="K27" s="56" t="s">
        <v>324</v>
      </c>
    </row>
    <row r="28" spans="2:11" s="3" customFormat="1" ht="22.5" customHeight="1">
      <c r="B28" s="1105"/>
      <c r="C28" s="1106"/>
      <c r="D28" s="381" t="s">
        <v>347</v>
      </c>
      <c r="E28" s="289" t="s">
        <v>313</v>
      </c>
      <c r="F28" s="367"/>
      <c r="G28" s="144" t="s">
        <v>37</v>
      </c>
      <c r="H28" s="366"/>
      <c r="I28" s="19" t="s">
        <v>37</v>
      </c>
      <c r="J28" s="50">
        <f t="shared" si="0"/>
      </c>
      <c r="K28" s="56" t="s">
        <v>324</v>
      </c>
    </row>
    <row r="29" spans="2:11" s="3" customFormat="1" ht="25.5" customHeight="1">
      <c r="B29" s="1105" t="s">
        <v>314</v>
      </c>
      <c r="C29" s="1106"/>
      <c r="D29" s="381" t="s">
        <v>348</v>
      </c>
      <c r="E29" s="289" t="s">
        <v>315</v>
      </c>
      <c r="F29" s="367"/>
      <c r="G29" s="144" t="s">
        <v>37</v>
      </c>
      <c r="H29" s="366"/>
      <c r="I29" s="19" t="s">
        <v>37</v>
      </c>
      <c r="J29" s="50">
        <f t="shared" si="0"/>
      </c>
      <c r="K29" s="56" t="s">
        <v>324</v>
      </c>
    </row>
    <row r="30" spans="2:11" s="3" customFormat="1" ht="22.5" customHeight="1">
      <c r="B30" s="1109"/>
      <c r="C30" s="1110"/>
      <c r="D30" s="383" t="s">
        <v>349</v>
      </c>
      <c r="E30" s="241" t="s">
        <v>79</v>
      </c>
      <c r="F30" s="369"/>
      <c r="G30" s="243" t="s">
        <v>37</v>
      </c>
      <c r="H30" s="368"/>
      <c r="I30" s="243" t="s">
        <v>37</v>
      </c>
      <c r="J30" s="231">
        <f>IF(F30=0,"",H30/F30*100)</f>
      </c>
      <c r="K30" s="254" t="s">
        <v>324</v>
      </c>
    </row>
    <row r="31" spans="2:11" s="3" customFormat="1" ht="25.5" customHeight="1">
      <c r="B31" s="1103"/>
      <c r="C31" s="1104"/>
      <c r="D31" s="384"/>
      <c r="E31" s="245" t="s">
        <v>24</v>
      </c>
      <c r="F31" s="246" t="str">
        <f>IF(COUNT(F13:F30)=0," ",SUM(F13:F30))</f>
        <v> </v>
      </c>
      <c r="G31" s="247" t="s">
        <v>37</v>
      </c>
      <c r="H31" s="248" t="str">
        <f>IF(COUNT(H13:H30)=0," ",SUM(H13:H30))</f>
        <v> </v>
      </c>
      <c r="I31" s="247" t="s">
        <v>37</v>
      </c>
      <c r="J31" s="53">
        <f>IF(COUNT(H13:H31)=0,"",H31/F31*100)</f>
      </c>
      <c r="K31" s="59" t="s">
        <v>324</v>
      </c>
    </row>
    <row r="32" spans="2:11" s="3" customFormat="1" ht="4.5" customHeight="1">
      <c r="B32" s="273"/>
      <c r="C32" s="147"/>
      <c r="D32" s="275"/>
      <c r="E32" s="84"/>
      <c r="F32" s="85"/>
      <c r="G32" s="148"/>
      <c r="H32" s="85"/>
      <c r="I32" s="148"/>
      <c r="J32" s="85"/>
      <c r="K32" s="20"/>
    </row>
    <row r="33" spans="2:5" s="4" customFormat="1" ht="15" customHeight="1">
      <c r="B33" s="281"/>
      <c r="C33" s="94" t="s">
        <v>316</v>
      </c>
      <c r="D33" s="276"/>
      <c r="E33" s="79"/>
    </row>
    <row r="34" spans="2:5" s="4" customFormat="1" ht="15" customHeight="1">
      <c r="B34" s="281"/>
      <c r="C34" s="87" t="s">
        <v>515</v>
      </c>
      <c r="D34" s="276"/>
      <c r="E34" s="79"/>
    </row>
    <row r="35" spans="2:5" s="250" customFormat="1" ht="15" customHeight="1">
      <c r="B35" s="282"/>
      <c r="C35" s="255" t="s">
        <v>317</v>
      </c>
      <c r="D35" s="277"/>
      <c r="E35" s="251"/>
    </row>
  </sheetData>
  <sheetProtection/>
  <mergeCells count="17">
    <mergeCell ref="J1:K2"/>
    <mergeCell ref="B11:E12"/>
    <mergeCell ref="F11:G11"/>
    <mergeCell ref="H11:I11"/>
    <mergeCell ref="J11:K11"/>
    <mergeCell ref="F12:G12"/>
    <mergeCell ref="H12:I12"/>
    <mergeCell ref="J12:K12"/>
    <mergeCell ref="B29:C29"/>
    <mergeCell ref="B30:C30"/>
    <mergeCell ref="B31:C31"/>
    <mergeCell ref="C13:E13"/>
    <mergeCell ref="C14:E14"/>
    <mergeCell ref="B15:C16"/>
    <mergeCell ref="B17:C18"/>
    <mergeCell ref="B19:C24"/>
    <mergeCell ref="B25:C28"/>
  </mergeCells>
  <printOptions/>
  <pageMargins left="0.7086614173228347" right="0.1968503937007874" top="0.5118110236220472" bottom="0.5118110236220472" header="0.31496062992125984" footer="0.2755905511811024"/>
  <pageSetup horizontalDpi="600" verticalDpi="600" orientation="portrait" paperSize="9" scale="97" r:id="rId1"/>
  <headerFooter scaleWithDoc="0" alignWithMargins="0">
    <oddFooter>&amp;L&amp;9 2024.03.01&amp;C-12-</oddFooter>
    <firstFooter>&amp;L&amp;9 2013.10&amp;C-11-</firstFooter>
  </headerFooter>
</worksheet>
</file>

<file path=xl/worksheets/sheet14.xml><?xml version="1.0" encoding="utf-8"?>
<worksheet xmlns="http://schemas.openxmlformats.org/spreadsheetml/2006/main" xmlns:r="http://schemas.openxmlformats.org/officeDocument/2006/relationships">
  <dimension ref="A1:M41"/>
  <sheetViews>
    <sheetView workbookViewId="0" topLeftCell="B1">
      <selection activeCell="F14" sqref="F14"/>
    </sheetView>
  </sheetViews>
  <sheetFormatPr defaultColWidth="9.00390625" defaultRowHeight="13.5"/>
  <cols>
    <col min="1" max="1" width="1.625" style="3" customWidth="1"/>
    <col min="2" max="2" width="2.75390625" style="3" customWidth="1"/>
    <col min="3" max="3" width="5.875" style="3" customWidth="1"/>
    <col min="4" max="4" width="2.875" style="273" customWidth="1"/>
    <col min="5" max="5" width="32.625" style="3" customWidth="1"/>
    <col min="6" max="6" width="15.50390625" style="3" customWidth="1"/>
    <col min="7" max="7" width="2.25390625" style="3" customWidth="1"/>
    <col min="8" max="8" width="10.125" style="3" customWidth="1"/>
    <col min="9" max="9" width="2.25390625" style="3" customWidth="1"/>
    <col min="10" max="10" width="10.125" style="3" customWidth="1"/>
    <col min="11" max="11" width="2.25390625" style="3" customWidth="1"/>
    <col min="12" max="12" width="10.125" style="3" customWidth="1"/>
    <col min="13" max="13" width="2.25390625" style="3" customWidth="1"/>
    <col min="14" max="14" width="9.25390625" style="3" customWidth="1"/>
    <col min="15" max="16384" width="9.00390625" style="3" customWidth="1"/>
  </cols>
  <sheetData>
    <row r="1" spans="1:13" ht="18" customHeight="1">
      <c r="A1" s="1" t="s">
        <v>11</v>
      </c>
      <c r="B1" s="2"/>
      <c r="C1" s="2"/>
      <c r="D1" s="291"/>
      <c r="E1" s="4"/>
      <c r="F1" s="2"/>
      <c r="G1" s="2"/>
      <c r="H1" s="2"/>
      <c r="I1" s="2"/>
      <c r="J1" s="1178" t="str">
        <f>'表１-①'!$AA$1</f>
        <v> </v>
      </c>
      <c r="K1" s="1179"/>
      <c r="L1" s="1179"/>
      <c r="M1" s="1180"/>
    </row>
    <row r="2" spans="2:13" ht="13.5" customHeight="1">
      <c r="B2" s="2"/>
      <c r="C2" s="2"/>
      <c r="D2" s="291"/>
      <c r="E2" s="4"/>
      <c r="F2" s="2"/>
      <c r="G2" s="2"/>
      <c r="H2" s="2"/>
      <c r="I2" s="2"/>
      <c r="J2" s="1181"/>
      <c r="K2" s="1182"/>
      <c r="L2" s="1182"/>
      <c r="M2" s="1183"/>
    </row>
    <row r="3" spans="2:5" s="4" customFormat="1" ht="10.5" customHeight="1">
      <c r="B3" s="77"/>
      <c r="C3" s="77"/>
      <c r="D3" s="284"/>
      <c r="E3" s="82"/>
    </row>
    <row r="4" spans="1:13" ht="15.75" customHeight="1">
      <c r="A4" s="14"/>
      <c r="B4" s="1184" t="s">
        <v>617</v>
      </c>
      <c r="C4" s="1184"/>
      <c r="D4" s="1184"/>
      <c r="E4" s="1184"/>
      <c r="F4" s="1184"/>
      <c r="G4" s="1184"/>
      <c r="H4" s="1184"/>
      <c r="I4" s="1184"/>
      <c r="J4" s="1184"/>
      <c r="K4" s="1184"/>
      <c r="L4" s="1184"/>
      <c r="M4" s="1184"/>
    </row>
    <row r="5" spans="1:13" ht="15.75" customHeight="1">
      <c r="A5" s="14"/>
      <c r="B5" s="1185" t="s">
        <v>600</v>
      </c>
      <c r="C5" s="1185"/>
      <c r="D5" s="1185"/>
      <c r="E5" s="1185"/>
      <c r="F5" s="1185"/>
      <c r="G5" s="1185"/>
      <c r="H5" s="1185"/>
      <c r="I5" s="1185"/>
      <c r="J5" s="1185"/>
      <c r="K5" s="1185"/>
      <c r="L5" s="1185"/>
      <c r="M5" s="1185"/>
    </row>
    <row r="6" spans="2:13" ht="9.75" customHeight="1">
      <c r="B6" s="8"/>
      <c r="C6" s="8"/>
      <c r="D6" s="274"/>
      <c r="E6" s="2"/>
      <c r="F6" s="2"/>
      <c r="G6" s="2"/>
      <c r="H6" s="2"/>
      <c r="I6" s="2"/>
      <c r="J6" s="2"/>
      <c r="K6" s="2"/>
      <c r="L6" s="2"/>
      <c r="M6" s="2"/>
    </row>
    <row r="7" spans="1:13" ht="15.75" customHeight="1">
      <c r="A7" s="15"/>
      <c r="B7" s="2"/>
      <c r="C7" s="13" t="s">
        <v>87</v>
      </c>
      <c r="D7" s="13"/>
      <c r="E7" s="13"/>
      <c r="F7" s="2"/>
      <c r="G7" s="2"/>
      <c r="H7" s="2"/>
      <c r="I7" s="2"/>
      <c r="J7" s="2"/>
      <c r="K7" s="2"/>
      <c r="L7" s="2"/>
      <c r="M7" s="2"/>
    </row>
    <row r="8" spans="1:5" s="7" customFormat="1" ht="18.75" customHeight="1">
      <c r="A8" s="16"/>
      <c r="C8" s="8" t="s">
        <v>601</v>
      </c>
      <c r="D8" s="559"/>
      <c r="E8" s="560"/>
    </row>
    <row r="9" spans="1:5" s="7" customFormat="1" ht="18.75" customHeight="1">
      <c r="A9" s="16"/>
      <c r="C9" s="8" t="s">
        <v>602</v>
      </c>
      <c r="D9" s="561"/>
      <c r="E9" s="560"/>
    </row>
    <row r="10" spans="1:5" s="7" customFormat="1" ht="18.75" customHeight="1">
      <c r="A10" s="16"/>
      <c r="C10" s="562" t="s">
        <v>603</v>
      </c>
      <c r="D10" s="563"/>
      <c r="E10" s="564"/>
    </row>
    <row r="11" spans="2:13" ht="9.75" customHeight="1">
      <c r="B11" s="2"/>
      <c r="C11" s="2"/>
      <c r="D11" s="291"/>
      <c r="E11" s="2"/>
      <c r="F11" s="2"/>
      <c r="G11" s="2"/>
      <c r="H11" s="2"/>
      <c r="I11" s="2"/>
      <c r="J11" s="2"/>
      <c r="K11" s="2"/>
      <c r="L11" s="2"/>
      <c r="M11" s="2"/>
    </row>
    <row r="12" spans="2:13" s="143" customFormat="1" ht="52.5" customHeight="1">
      <c r="B12" s="1186" t="s">
        <v>325</v>
      </c>
      <c r="C12" s="1187"/>
      <c r="D12" s="1187"/>
      <c r="E12" s="1187"/>
      <c r="F12" s="1190" t="s">
        <v>604</v>
      </c>
      <c r="G12" s="1191"/>
      <c r="H12" s="1192" t="s">
        <v>605</v>
      </c>
      <c r="I12" s="1192"/>
      <c r="J12" s="1192" t="s">
        <v>606</v>
      </c>
      <c r="K12" s="1192"/>
      <c r="L12" s="1192" t="s">
        <v>607</v>
      </c>
      <c r="M12" s="1192"/>
    </row>
    <row r="13" spans="2:13" s="143" customFormat="1" ht="18" customHeight="1" thickBot="1">
      <c r="B13" s="1188"/>
      <c r="C13" s="1189"/>
      <c r="D13" s="1189"/>
      <c r="E13" s="1189"/>
      <c r="F13" s="1130" t="s">
        <v>209</v>
      </c>
      <c r="G13" s="1131"/>
      <c r="H13" s="1131" t="s">
        <v>171</v>
      </c>
      <c r="I13" s="1131"/>
      <c r="J13" s="1131" t="s">
        <v>299</v>
      </c>
      <c r="K13" s="1131"/>
      <c r="L13" s="1131" t="s">
        <v>172</v>
      </c>
      <c r="M13" s="1131"/>
    </row>
    <row r="14" spans="2:13" s="143" customFormat="1" ht="36.75" customHeight="1" thickTop="1">
      <c r="B14" s="370" t="s">
        <v>332</v>
      </c>
      <c r="C14" s="1173" t="s">
        <v>608</v>
      </c>
      <c r="D14" s="1174"/>
      <c r="E14" s="1175"/>
      <c r="F14" s="557"/>
      <c r="G14" s="235" t="s">
        <v>36</v>
      </c>
      <c r="H14" s="1176"/>
      <c r="I14" s="1177"/>
      <c r="J14" s="1176"/>
      <c r="K14" s="1177"/>
      <c r="L14" s="1176"/>
      <c r="M14" s="1177"/>
    </row>
    <row r="15" spans="2:13" s="143" customFormat="1" ht="27" customHeight="1">
      <c r="B15" s="387" t="s">
        <v>333</v>
      </c>
      <c r="C15" s="1170" t="s">
        <v>598</v>
      </c>
      <c r="D15" s="1171"/>
      <c r="E15" s="1172"/>
      <c r="F15" s="557"/>
      <c r="G15" s="17" t="s">
        <v>36</v>
      </c>
      <c r="H15" s="1158"/>
      <c r="I15" s="1157"/>
      <c r="J15" s="1158"/>
      <c r="K15" s="1157"/>
      <c r="L15" s="1158"/>
      <c r="M15" s="1157"/>
    </row>
    <row r="16" spans="2:13" s="143" customFormat="1" ht="36" customHeight="1">
      <c r="B16" s="1162" t="s">
        <v>12</v>
      </c>
      <c r="C16" s="1163"/>
      <c r="D16" s="388" t="s">
        <v>334</v>
      </c>
      <c r="E16" s="574" t="s">
        <v>618</v>
      </c>
      <c r="F16" s="557"/>
      <c r="G16" s="22" t="s">
        <v>36</v>
      </c>
      <c r="H16" s="1158"/>
      <c r="I16" s="1157"/>
      <c r="J16" s="1158"/>
      <c r="K16" s="1157"/>
      <c r="L16" s="1158"/>
      <c r="M16" s="1157"/>
    </row>
    <row r="17" spans="2:13" s="143" customFormat="1" ht="27" customHeight="1">
      <c r="B17" s="1166"/>
      <c r="C17" s="1167"/>
      <c r="D17" s="380" t="s">
        <v>335</v>
      </c>
      <c r="E17" s="18" t="s">
        <v>508</v>
      </c>
      <c r="F17" s="557"/>
      <c r="G17" s="19" t="s">
        <v>37</v>
      </c>
      <c r="H17" s="1158"/>
      <c r="I17" s="1157"/>
      <c r="J17" s="1158"/>
      <c r="K17" s="1157"/>
      <c r="L17" s="1158"/>
      <c r="M17" s="1157"/>
    </row>
    <row r="18" spans="2:13" s="143" customFormat="1" ht="36" customHeight="1">
      <c r="B18" s="1162" t="s">
        <v>73</v>
      </c>
      <c r="C18" s="1163"/>
      <c r="D18" s="380" t="s">
        <v>336</v>
      </c>
      <c r="E18" s="18" t="s">
        <v>327</v>
      </c>
      <c r="F18" s="557"/>
      <c r="G18" s="19" t="s">
        <v>37</v>
      </c>
      <c r="H18" s="1158"/>
      <c r="I18" s="1157"/>
      <c r="J18" s="1158"/>
      <c r="K18" s="1157"/>
      <c r="L18" s="1158"/>
      <c r="M18" s="1157"/>
    </row>
    <row r="19" spans="2:13" s="143" customFormat="1" ht="27" customHeight="1">
      <c r="B19" s="1166"/>
      <c r="C19" s="1167"/>
      <c r="D19" s="380" t="s">
        <v>337</v>
      </c>
      <c r="E19" s="18" t="s">
        <v>407</v>
      </c>
      <c r="F19" s="557"/>
      <c r="G19" s="5" t="s">
        <v>37</v>
      </c>
      <c r="H19" s="1158"/>
      <c r="I19" s="1157"/>
      <c r="J19" s="1158"/>
      <c r="K19" s="1157"/>
      <c r="L19" s="1158"/>
      <c r="M19" s="1157"/>
    </row>
    <row r="20" spans="2:13" s="143" customFormat="1" ht="27" customHeight="1">
      <c r="B20" s="1162" t="s">
        <v>74</v>
      </c>
      <c r="C20" s="1163"/>
      <c r="D20" s="380" t="s">
        <v>338</v>
      </c>
      <c r="E20" s="565" t="s">
        <v>14</v>
      </c>
      <c r="F20" s="557"/>
      <c r="G20" s="19" t="s">
        <v>37</v>
      </c>
      <c r="H20" s="1158"/>
      <c r="I20" s="1157"/>
      <c r="J20" s="1158"/>
      <c r="K20" s="1157"/>
      <c r="L20" s="1158"/>
      <c r="M20" s="1157"/>
    </row>
    <row r="21" spans="2:13" s="143" customFormat="1" ht="25.5" customHeight="1">
      <c r="B21" s="1164"/>
      <c r="C21" s="1165"/>
      <c r="D21" s="380" t="s">
        <v>339</v>
      </c>
      <c r="E21" s="565" t="s">
        <v>75</v>
      </c>
      <c r="F21" s="557"/>
      <c r="G21" s="19" t="s">
        <v>37</v>
      </c>
      <c r="H21" s="1158"/>
      <c r="I21" s="1157"/>
      <c r="J21" s="1158"/>
      <c r="K21" s="1157"/>
      <c r="L21" s="1158"/>
      <c r="M21" s="1157"/>
    </row>
    <row r="22" spans="2:13" s="143" customFormat="1" ht="27" customHeight="1">
      <c r="B22" s="1164"/>
      <c r="C22" s="1165"/>
      <c r="D22" s="380" t="s">
        <v>340</v>
      </c>
      <c r="E22" s="565" t="s">
        <v>76</v>
      </c>
      <c r="F22" s="557"/>
      <c r="G22" s="19" t="s">
        <v>37</v>
      </c>
      <c r="H22" s="1158"/>
      <c r="I22" s="1157"/>
      <c r="J22" s="1158"/>
      <c r="K22" s="1157"/>
      <c r="L22" s="1158"/>
      <c r="M22" s="1157"/>
    </row>
    <row r="23" spans="2:13" ht="27" customHeight="1">
      <c r="B23" s="1164"/>
      <c r="C23" s="1165"/>
      <c r="D23" s="380" t="s">
        <v>341</v>
      </c>
      <c r="E23" s="565" t="s">
        <v>68</v>
      </c>
      <c r="F23" s="557"/>
      <c r="G23" s="19" t="s">
        <v>37</v>
      </c>
      <c r="H23" s="1158"/>
      <c r="I23" s="1157"/>
      <c r="J23" s="1158"/>
      <c r="K23" s="1157"/>
      <c r="L23" s="1158"/>
      <c r="M23" s="1157"/>
    </row>
    <row r="24" spans="2:13" ht="27" customHeight="1">
      <c r="B24" s="1164"/>
      <c r="C24" s="1165"/>
      <c r="D24" s="381" t="s">
        <v>342</v>
      </c>
      <c r="E24" s="288" t="s">
        <v>8</v>
      </c>
      <c r="F24" s="557"/>
      <c r="G24" s="19" t="s">
        <v>37</v>
      </c>
      <c r="H24" s="1158"/>
      <c r="I24" s="1157"/>
      <c r="J24" s="1158"/>
      <c r="K24" s="1157"/>
      <c r="L24" s="1158"/>
      <c r="M24" s="1157"/>
    </row>
    <row r="25" spans="2:13" ht="25.5" customHeight="1" thickBot="1">
      <c r="B25" s="1166"/>
      <c r="C25" s="1167"/>
      <c r="D25" s="381" t="s">
        <v>343</v>
      </c>
      <c r="E25" s="288" t="s">
        <v>47</v>
      </c>
      <c r="F25" s="557"/>
      <c r="G25" s="19" t="s">
        <v>37</v>
      </c>
      <c r="H25" s="1161"/>
      <c r="I25" s="1160"/>
      <c r="J25" s="1158"/>
      <c r="K25" s="1157"/>
      <c r="L25" s="1158"/>
      <c r="M25" s="1157"/>
    </row>
    <row r="26" spans="2:13" ht="25.5" customHeight="1">
      <c r="B26" s="1162" t="s">
        <v>77</v>
      </c>
      <c r="C26" s="1163"/>
      <c r="D26" s="380" t="s">
        <v>344</v>
      </c>
      <c r="E26" s="565" t="s">
        <v>50</v>
      </c>
      <c r="F26" s="557"/>
      <c r="G26" s="144" t="s">
        <v>37</v>
      </c>
      <c r="H26" s="1168"/>
      <c r="I26" s="1169"/>
      <c r="J26" s="1156"/>
      <c r="K26" s="1157"/>
      <c r="L26" s="1158"/>
      <c r="M26" s="1157"/>
    </row>
    <row r="27" spans="2:13" ht="25.5" customHeight="1">
      <c r="B27" s="1164"/>
      <c r="C27" s="1165"/>
      <c r="D27" s="381" t="s">
        <v>345</v>
      </c>
      <c r="E27" s="288" t="s">
        <v>48</v>
      </c>
      <c r="F27" s="557"/>
      <c r="G27" s="144" t="s">
        <v>37</v>
      </c>
      <c r="H27" s="1154"/>
      <c r="I27" s="1155"/>
      <c r="J27" s="1156"/>
      <c r="K27" s="1157"/>
      <c r="L27" s="1158"/>
      <c r="M27" s="1157"/>
    </row>
    <row r="28" spans="2:13" ht="25.5" customHeight="1">
      <c r="B28" s="1164"/>
      <c r="C28" s="1165"/>
      <c r="D28" s="380" t="s">
        <v>346</v>
      </c>
      <c r="E28" s="565" t="s">
        <v>49</v>
      </c>
      <c r="F28" s="557"/>
      <c r="G28" s="144" t="s">
        <v>37</v>
      </c>
      <c r="H28" s="1154"/>
      <c r="I28" s="1155"/>
      <c r="J28" s="1156"/>
      <c r="K28" s="1157"/>
      <c r="L28" s="1158"/>
      <c r="M28" s="1157"/>
    </row>
    <row r="29" spans="2:13" ht="25.5" customHeight="1" thickBot="1">
      <c r="B29" s="1166"/>
      <c r="C29" s="1167"/>
      <c r="D29" s="381" t="s">
        <v>347</v>
      </c>
      <c r="E29" s="288" t="s">
        <v>9</v>
      </c>
      <c r="F29" s="557"/>
      <c r="G29" s="144" t="s">
        <v>37</v>
      </c>
      <c r="H29" s="1154"/>
      <c r="I29" s="1155"/>
      <c r="J29" s="1159"/>
      <c r="K29" s="1160"/>
      <c r="L29" s="1161"/>
      <c r="M29" s="1160"/>
    </row>
    <row r="30" spans="2:13" ht="27" customHeight="1" thickBot="1">
      <c r="B30" s="1143" t="s">
        <v>314</v>
      </c>
      <c r="C30" s="1144"/>
      <c r="D30" s="381" t="s">
        <v>348</v>
      </c>
      <c r="E30" s="288" t="s">
        <v>78</v>
      </c>
      <c r="F30" s="557"/>
      <c r="G30" s="144" t="s">
        <v>37</v>
      </c>
      <c r="H30" s="1145"/>
      <c r="I30" s="1146"/>
      <c r="J30" s="1147"/>
      <c r="K30" s="1148"/>
      <c r="L30" s="1147"/>
      <c r="M30" s="1149"/>
    </row>
    <row r="31" spans="2:13" ht="25.5" customHeight="1">
      <c r="B31" s="1150"/>
      <c r="C31" s="1151"/>
      <c r="D31" s="566" t="s">
        <v>349</v>
      </c>
      <c r="E31" s="567" t="s">
        <v>79</v>
      </c>
      <c r="F31" s="557"/>
      <c r="G31" s="144" t="s">
        <v>37</v>
      </c>
      <c r="H31" s="1152"/>
      <c r="I31" s="1153"/>
      <c r="J31" s="1152"/>
      <c r="K31" s="1153"/>
      <c r="L31" s="1152"/>
      <c r="M31" s="1153"/>
    </row>
    <row r="32" spans="2:13" ht="27" customHeight="1">
      <c r="B32" s="145"/>
      <c r="C32" s="146"/>
      <c r="D32" s="568"/>
      <c r="E32" s="21" t="s">
        <v>24</v>
      </c>
      <c r="F32" s="569" t="str">
        <f>IF(COUNT(F14:F31)=0," ",SUM(F14:F31))</f>
        <v> </v>
      </c>
      <c r="G32" s="23" t="s">
        <v>37</v>
      </c>
      <c r="H32" s="1141"/>
      <c r="I32" s="1142"/>
      <c r="J32" s="1141"/>
      <c r="K32" s="1142"/>
      <c r="L32" s="1141"/>
      <c r="M32" s="1142"/>
    </row>
    <row r="33" spans="4:13" ht="9" customHeight="1">
      <c r="D33" s="291"/>
      <c r="E33" s="281"/>
      <c r="F33" s="570"/>
      <c r="G33" s="571"/>
      <c r="H33" s="570"/>
      <c r="I33" s="572"/>
      <c r="J33" s="570"/>
      <c r="K33" s="572"/>
      <c r="L33" s="570"/>
      <c r="M33" s="573"/>
    </row>
    <row r="34" spans="2:5" s="4" customFormat="1" ht="13.5" customHeight="1">
      <c r="B34" s="77" t="s">
        <v>13</v>
      </c>
      <c r="C34" s="77"/>
      <c r="D34" s="284"/>
      <c r="E34" s="82"/>
    </row>
    <row r="35" spans="2:5" s="250" customFormat="1" ht="13.5" customHeight="1">
      <c r="B35" s="251" t="s">
        <v>609</v>
      </c>
      <c r="C35" s="251"/>
      <c r="D35" s="285"/>
      <c r="E35" s="256"/>
    </row>
    <row r="36" spans="2:5" ht="13.5" customHeight="1">
      <c r="B36" s="77" t="s">
        <v>610</v>
      </c>
      <c r="C36" s="77"/>
      <c r="D36" s="286"/>
      <c r="E36" s="83"/>
    </row>
    <row r="37" spans="2:5" s="258" customFormat="1" ht="13.5" customHeight="1">
      <c r="B37" s="251" t="s">
        <v>611</v>
      </c>
      <c r="C37" s="251"/>
      <c r="D37" s="287"/>
      <c r="E37" s="257"/>
    </row>
    <row r="38" spans="2:5" ht="13.5" customHeight="1">
      <c r="B38" s="77" t="s">
        <v>612</v>
      </c>
      <c r="C38" s="77"/>
      <c r="D38" s="286"/>
      <c r="E38" s="83"/>
    </row>
    <row r="39" spans="2:5" s="258" customFormat="1" ht="13.5" customHeight="1">
      <c r="B39" s="251" t="s">
        <v>613</v>
      </c>
      <c r="C39" s="251"/>
      <c r="D39" s="287"/>
      <c r="E39" s="257"/>
    </row>
    <row r="40" spans="2:5" ht="13.5" customHeight="1">
      <c r="B40" s="77" t="s">
        <v>614</v>
      </c>
      <c r="C40" s="77"/>
      <c r="D40" s="286"/>
      <c r="E40" s="83"/>
    </row>
    <row r="41" spans="2:5" s="258" customFormat="1" ht="13.5" customHeight="1">
      <c r="B41" s="251" t="s">
        <v>615</v>
      </c>
      <c r="C41" s="251" t="s">
        <v>616</v>
      </c>
      <c r="D41" s="287"/>
      <c r="E41" s="257"/>
    </row>
  </sheetData>
  <sheetProtection/>
  <mergeCells count="77">
    <mergeCell ref="J1:M2"/>
    <mergeCell ref="B4:M4"/>
    <mergeCell ref="B5:M5"/>
    <mergeCell ref="B12:E13"/>
    <mergeCell ref="F12:G12"/>
    <mergeCell ref="H12:I12"/>
    <mergeCell ref="J12:K12"/>
    <mergeCell ref="L12:M12"/>
    <mergeCell ref="F13:G13"/>
    <mergeCell ref="H13:I13"/>
    <mergeCell ref="J13:K13"/>
    <mergeCell ref="L13:M13"/>
    <mergeCell ref="C14:E14"/>
    <mergeCell ref="H14:I14"/>
    <mergeCell ref="J14:K14"/>
    <mergeCell ref="L14:M14"/>
    <mergeCell ref="C15:E15"/>
    <mergeCell ref="H15:I15"/>
    <mergeCell ref="J15:K15"/>
    <mergeCell ref="L15:M15"/>
    <mergeCell ref="B16:C17"/>
    <mergeCell ref="H16:I16"/>
    <mergeCell ref="J16:K16"/>
    <mergeCell ref="L16:M16"/>
    <mergeCell ref="H17:I17"/>
    <mergeCell ref="J17:K17"/>
    <mergeCell ref="L17:M17"/>
    <mergeCell ref="B18:C19"/>
    <mergeCell ref="H18:I18"/>
    <mergeCell ref="J18:K18"/>
    <mergeCell ref="L18:M18"/>
    <mergeCell ref="H19:I19"/>
    <mergeCell ref="J19:K19"/>
    <mergeCell ref="L19:M19"/>
    <mergeCell ref="B20:C25"/>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B26:C29"/>
    <mergeCell ref="H26:I26"/>
    <mergeCell ref="J26:K26"/>
    <mergeCell ref="L26:M26"/>
    <mergeCell ref="H27:I27"/>
    <mergeCell ref="J27:K27"/>
    <mergeCell ref="L27:M27"/>
    <mergeCell ref="L31:M31"/>
    <mergeCell ref="H28:I28"/>
    <mergeCell ref="J28:K28"/>
    <mergeCell ref="L28:M28"/>
    <mergeCell ref="H29:I29"/>
    <mergeCell ref="J29:K29"/>
    <mergeCell ref="L29:M29"/>
    <mergeCell ref="H32:I32"/>
    <mergeCell ref="J32:K32"/>
    <mergeCell ref="L32:M32"/>
    <mergeCell ref="B30:C30"/>
    <mergeCell ref="H30:I30"/>
    <mergeCell ref="J30:K30"/>
    <mergeCell ref="L30:M30"/>
    <mergeCell ref="B31:C31"/>
    <mergeCell ref="H31:I31"/>
    <mergeCell ref="J31:K31"/>
  </mergeCells>
  <printOptions/>
  <pageMargins left="0.7086614173228347" right="0.1968503937007874" top="0.3937007874015748" bottom="0.5118110236220472" header="0.31496062992125984" footer="0.2755905511811024"/>
  <pageSetup horizontalDpi="600" verticalDpi="600" orientation="portrait" paperSize="9" scale="92" r:id="rId3"/>
  <headerFooter scaleWithDoc="0" alignWithMargins="0">
    <oddFooter>&amp;L&amp;9 2024.03.01&amp;C-12-</oddFooter>
    <firstFooter>&amp;L&amp;9 2013.10&amp;C-12-</firstFooter>
  </headerFooter>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S30"/>
  <sheetViews>
    <sheetView workbookViewId="0" topLeftCell="A1">
      <selection activeCell="B19" sqref="B19:F19"/>
    </sheetView>
  </sheetViews>
  <sheetFormatPr defaultColWidth="3.625" defaultRowHeight="13.5"/>
  <cols>
    <col min="1" max="1" width="2.50390625" style="448" customWidth="1"/>
    <col min="2" max="2" width="3.125" style="448" customWidth="1"/>
    <col min="3" max="4" width="3.625" style="448" customWidth="1"/>
    <col min="5" max="5" width="8.375" style="448" customWidth="1"/>
    <col min="6" max="6" width="2.375" style="448" customWidth="1"/>
    <col min="7" max="7" width="19.875" style="448" customWidth="1"/>
    <col min="8" max="8" width="7.625" style="448" customWidth="1"/>
    <col min="9" max="9" width="2.625" style="448" customWidth="1"/>
    <col min="10" max="10" width="3.625" style="448" customWidth="1"/>
    <col min="11" max="11" width="2.625" style="448" customWidth="1"/>
    <col min="12" max="12" width="3.625" style="448" customWidth="1"/>
    <col min="13" max="13" width="2.625" style="448" customWidth="1"/>
    <col min="14" max="14" width="12.00390625" style="448" customWidth="1"/>
    <col min="15" max="15" width="3.50390625" style="448" customWidth="1"/>
    <col min="16" max="16" width="7.625" style="448" customWidth="1"/>
    <col min="17" max="17" width="2.625" style="448" customWidth="1"/>
    <col min="18" max="18" width="3.625" style="448" customWidth="1"/>
    <col min="19" max="19" width="2.625" style="448" customWidth="1"/>
    <col min="20" max="20" width="3.625" style="448" customWidth="1"/>
    <col min="21" max="21" width="2.625" style="448" customWidth="1"/>
    <col min="22" max="16384" width="3.625" style="448" customWidth="1"/>
  </cols>
  <sheetData>
    <row r="1" spans="1:23" ht="18" customHeight="1">
      <c r="A1" s="1" t="s">
        <v>428</v>
      </c>
      <c r="B1" s="446"/>
      <c r="C1" s="446"/>
      <c r="D1" s="446"/>
      <c r="E1" s="446"/>
      <c r="F1" s="446"/>
      <c r="G1" s="447"/>
      <c r="H1" s="447"/>
      <c r="I1" s="446"/>
      <c r="J1" s="446"/>
      <c r="K1" s="446"/>
      <c r="L1" s="446"/>
      <c r="M1" s="446"/>
      <c r="N1" s="446"/>
      <c r="O1" s="446"/>
      <c r="P1" s="1205" t="str">
        <f>'表１-①'!AA1</f>
        <v> </v>
      </c>
      <c r="Q1" s="1206"/>
      <c r="R1" s="1206"/>
      <c r="S1" s="1206"/>
      <c r="T1" s="1206"/>
      <c r="U1" s="1207"/>
      <c r="V1" s="446"/>
      <c r="W1" s="446"/>
    </row>
    <row r="2" spans="1:26" ht="13.5" customHeight="1">
      <c r="A2" s="446"/>
      <c r="B2" s="446"/>
      <c r="C2" s="446"/>
      <c r="D2" s="446"/>
      <c r="E2" s="446"/>
      <c r="F2" s="446"/>
      <c r="G2" s="447"/>
      <c r="H2" s="447"/>
      <c r="I2" s="446"/>
      <c r="J2" s="446"/>
      <c r="K2" s="446"/>
      <c r="L2" s="446"/>
      <c r="M2" s="446"/>
      <c r="N2" s="446"/>
      <c r="O2" s="446"/>
      <c r="P2" s="1208"/>
      <c r="Q2" s="1209"/>
      <c r="R2" s="1209"/>
      <c r="S2" s="1209"/>
      <c r="T2" s="1209"/>
      <c r="U2" s="1210"/>
      <c r="V2" s="446"/>
      <c r="W2" s="446"/>
      <c r="Z2" s="448" t="s">
        <v>429</v>
      </c>
    </row>
    <row r="3" spans="1:23" ht="18" customHeight="1">
      <c r="A3" s="446"/>
      <c r="B3" s="449" t="s">
        <v>289</v>
      </c>
      <c r="C3" s="2" t="s">
        <v>380</v>
      </c>
      <c r="D3" s="446"/>
      <c r="E3" s="446"/>
      <c r="F3" s="446"/>
      <c r="G3" s="446"/>
      <c r="H3" s="446"/>
      <c r="I3" s="446"/>
      <c r="J3" s="446"/>
      <c r="K3" s="446"/>
      <c r="L3" s="446"/>
      <c r="M3" s="446"/>
      <c r="N3" s="446"/>
      <c r="O3" s="446"/>
      <c r="P3" s="446"/>
      <c r="Q3" s="446"/>
      <c r="R3" s="446"/>
      <c r="S3" s="446"/>
      <c r="T3" s="446"/>
      <c r="U3" s="446"/>
      <c r="V3" s="446"/>
      <c r="W3" s="446"/>
    </row>
    <row r="4" spans="1:24" ht="18" customHeight="1">
      <c r="A4" s="446"/>
      <c r="C4" s="450" t="s">
        <v>430</v>
      </c>
      <c r="D4" s="451"/>
      <c r="E4" s="451"/>
      <c r="F4" s="451"/>
      <c r="G4" s="451"/>
      <c r="H4" s="451"/>
      <c r="I4" s="451"/>
      <c r="J4" s="451"/>
      <c r="K4" s="451"/>
      <c r="L4" s="451"/>
      <c r="M4" s="451"/>
      <c r="N4" s="451"/>
      <c r="O4" s="451"/>
      <c r="P4" s="451"/>
      <c r="Q4" s="451"/>
      <c r="R4" s="451"/>
      <c r="S4" s="451"/>
      <c r="T4" s="451"/>
      <c r="U4" s="451"/>
      <c r="V4" s="451"/>
      <c r="W4" s="451"/>
      <c r="X4" s="452"/>
    </row>
    <row r="5" spans="1:25" s="456" customFormat="1" ht="19.5" customHeight="1">
      <c r="A5" s="453"/>
      <c r="B5" s="454"/>
      <c r="C5" s="455" t="s">
        <v>431</v>
      </c>
      <c r="G5" s="455"/>
      <c r="H5" s="455"/>
      <c r="I5" s="455"/>
      <c r="J5" s="455"/>
      <c r="K5" s="455"/>
      <c r="L5" s="455"/>
      <c r="M5" s="455"/>
      <c r="N5" s="455"/>
      <c r="O5" s="455"/>
      <c r="P5" s="455"/>
      <c r="Q5" s="455"/>
      <c r="R5" s="455"/>
      <c r="S5" s="455"/>
      <c r="T5" s="455"/>
      <c r="U5" s="455"/>
      <c r="V5" s="455"/>
      <c r="W5" s="455"/>
      <c r="X5" s="457"/>
      <c r="Y5" s="457"/>
    </row>
    <row r="6" spans="1:24" s="456" customFormat="1" ht="16.5" customHeight="1">
      <c r="A6" s="453"/>
      <c r="B6" s="453"/>
      <c r="D6" s="458" t="s">
        <v>332</v>
      </c>
      <c r="E6" s="401" t="s">
        <v>471</v>
      </c>
      <c r="G6" s="455"/>
      <c r="H6" s="455"/>
      <c r="I6" s="455"/>
      <c r="J6" s="455"/>
      <c r="K6" s="455"/>
      <c r="L6" s="455"/>
      <c r="M6" s="455"/>
      <c r="N6" s="455"/>
      <c r="O6" s="455"/>
      <c r="P6" s="455"/>
      <c r="Q6" s="455"/>
      <c r="R6" s="455"/>
      <c r="S6" s="455"/>
      <c r="T6" s="455"/>
      <c r="U6" s="455"/>
      <c r="V6" s="455"/>
      <c r="W6" s="455"/>
      <c r="X6" s="459"/>
    </row>
    <row r="7" spans="1:23" s="456" customFormat="1" ht="16.5" customHeight="1">
      <c r="A7" s="453"/>
      <c r="B7" s="453"/>
      <c r="D7" s="460" t="s">
        <v>333</v>
      </c>
      <c r="E7" s="401" t="s">
        <v>498</v>
      </c>
      <c r="G7" s="455"/>
      <c r="H7" s="455"/>
      <c r="I7" s="455"/>
      <c r="J7" s="455"/>
      <c r="K7" s="455"/>
      <c r="L7" s="455"/>
      <c r="M7" s="455"/>
      <c r="N7" s="455"/>
      <c r="O7" s="455"/>
      <c r="P7" s="455"/>
      <c r="Q7" s="455"/>
      <c r="R7" s="455"/>
      <c r="S7" s="455"/>
      <c r="T7" s="455"/>
      <c r="U7" s="455"/>
      <c r="V7" s="455"/>
      <c r="W7" s="455"/>
    </row>
    <row r="8" spans="1:24" s="456" customFormat="1" ht="16.5" customHeight="1">
      <c r="A8" s="453"/>
      <c r="B8" s="453"/>
      <c r="D8" s="460" t="s">
        <v>334</v>
      </c>
      <c r="E8" s="401" t="s">
        <v>588</v>
      </c>
      <c r="G8" s="455"/>
      <c r="H8" s="455"/>
      <c r="I8" s="455"/>
      <c r="J8" s="455"/>
      <c r="K8" s="455"/>
      <c r="L8" s="455"/>
      <c r="M8" s="455"/>
      <c r="N8" s="455"/>
      <c r="O8" s="455"/>
      <c r="P8" s="455"/>
      <c r="Q8" s="455"/>
      <c r="R8" s="455"/>
      <c r="S8" s="455"/>
      <c r="T8" s="455"/>
      <c r="U8" s="455"/>
      <c r="V8" s="455"/>
      <c r="W8" s="455"/>
      <c r="X8" s="455"/>
    </row>
    <row r="9" spans="1:23" s="456" customFormat="1" ht="16.5" customHeight="1">
      <c r="A9" s="453"/>
      <c r="B9" s="453"/>
      <c r="D9" s="460" t="s">
        <v>335</v>
      </c>
      <c r="E9" s="401" t="s">
        <v>432</v>
      </c>
      <c r="G9" s="455"/>
      <c r="H9" s="455"/>
      <c r="I9" s="455"/>
      <c r="J9" s="455"/>
      <c r="K9" s="455"/>
      <c r="L9" s="455"/>
      <c r="M9" s="455"/>
      <c r="N9" s="455"/>
      <c r="O9" s="455"/>
      <c r="P9" s="455"/>
      <c r="Q9" s="455"/>
      <c r="R9" s="455"/>
      <c r="S9" s="455"/>
      <c r="T9" s="455"/>
      <c r="U9" s="455"/>
      <c r="V9" s="455"/>
      <c r="W9" s="455"/>
    </row>
    <row r="10" spans="1:23" ht="15" customHeight="1">
      <c r="A10" s="446"/>
      <c r="B10" s="446"/>
      <c r="C10" s="446"/>
      <c r="D10" s="446"/>
      <c r="E10" s="446"/>
      <c r="F10" s="446"/>
      <c r="G10" s="446"/>
      <c r="H10" s="446"/>
      <c r="I10" s="446"/>
      <c r="J10" s="446"/>
      <c r="K10" s="446"/>
      <c r="L10" s="446"/>
      <c r="M10" s="446"/>
      <c r="N10" s="446"/>
      <c r="O10" s="446"/>
      <c r="P10" s="446"/>
      <c r="Q10" s="446"/>
      <c r="R10" s="446"/>
      <c r="S10" s="446"/>
      <c r="T10" s="446"/>
      <c r="U10" s="446"/>
      <c r="V10" s="446"/>
      <c r="W10" s="446"/>
    </row>
    <row r="11" spans="1:21" ht="18" customHeight="1">
      <c r="A11" s="446"/>
      <c r="B11" s="446"/>
      <c r="C11" s="461"/>
      <c r="D11" s="461" t="s">
        <v>433</v>
      </c>
      <c r="E11" s="461"/>
      <c r="F11" s="446"/>
      <c r="G11" s="462"/>
      <c r="H11" s="462"/>
      <c r="I11" s="462"/>
      <c r="J11" s="462"/>
      <c r="K11" s="462"/>
      <c r="L11" s="462"/>
      <c r="M11" s="462"/>
      <c r="N11" s="462"/>
      <c r="O11" s="462"/>
      <c r="P11" s="462"/>
      <c r="Q11" s="462"/>
      <c r="R11" s="462"/>
      <c r="S11" s="462"/>
      <c r="T11" s="462"/>
      <c r="U11" s="462"/>
    </row>
    <row r="12" spans="1:21" ht="16.5" customHeight="1">
      <c r="A12" s="446"/>
      <c r="B12" s="446"/>
      <c r="C12" s="463"/>
      <c r="D12" s="464" t="s">
        <v>548</v>
      </c>
      <c r="F12" s="446"/>
      <c r="G12" s="462"/>
      <c r="H12" s="462"/>
      <c r="I12" s="462"/>
      <c r="J12" s="462"/>
      <c r="K12" s="462"/>
      <c r="L12" s="462"/>
      <c r="M12" s="462"/>
      <c r="N12" s="462"/>
      <c r="O12" s="462"/>
      <c r="P12" s="462"/>
      <c r="Q12" s="462"/>
      <c r="R12" s="462"/>
      <c r="S12" s="462"/>
      <c r="T12" s="462"/>
      <c r="U12" s="462"/>
    </row>
    <row r="13" spans="1:21" s="467" customFormat="1" ht="14.25" customHeight="1">
      <c r="A13" s="450"/>
      <c r="B13" s="450"/>
      <c r="C13" s="465"/>
      <c r="D13" s="466" t="s">
        <v>550</v>
      </c>
      <c r="F13" s="450"/>
      <c r="G13" s="468"/>
      <c r="H13" s="468"/>
      <c r="I13" s="468"/>
      <c r="J13" s="468"/>
      <c r="K13" s="468"/>
      <c r="L13" s="468"/>
      <c r="M13" s="468"/>
      <c r="N13" s="468"/>
      <c r="O13" s="468"/>
      <c r="P13" s="468"/>
      <c r="Q13" s="468"/>
      <c r="R13" s="468"/>
      <c r="S13" s="468"/>
      <c r="T13" s="468"/>
      <c r="U13" s="468"/>
    </row>
    <row r="14" spans="1:21" ht="16.5" customHeight="1">
      <c r="A14" s="446"/>
      <c r="B14" s="446"/>
      <c r="C14" s="463"/>
      <c r="D14" s="469" t="s">
        <v>549</v>
      </c>
      <c r="F14" s="446"/>
      <c r="G14" s="462"/>
      <c r="H14" s="462"/>
      <c r="I14" s="462"/>
      <c r="J14" s="462"/>
      <c r="K14" s="462"/>
      <c r="L14" s="462"/>
      <c r="M14" s="462"/>
      <c r="N14" s="462"/>
      <c r="O14" s="462"/>
      <c r="P14" s="462"/>
      <c r="Q14" s="462"/>
      <c r="R14" s="462"/>
      <c r="S14" s="462"/>
      <c r="T14" s="462"/>
      <c r="U14" s="462"/>
    </row>
    <row r="15" spans="1:23" ht="18" customHeight="1">
      <c r="A15" s="446"/>
      <c r="B15" s="446"/>
      <c r="C15" s="446"/>
      <c r="D15" s="446"/>
      <c r="E15" s="446"/>
      <c r="F15" s="446"/>
      <c r="G15" s="446"/>
      <c r="H15" s="446"/>
      <c r="I15" s="446"/>
      <c r="J15" s="446"/>
      <c r="K15" s="446"/>
      <c r="L15" s="446"/>
      <c r="M15" s="446"/>
      <c r="N15" s="446"/>
      <c r="O15" s="446"/>
      <c r="P15" s="446"/>
      <c r="Q15" s="446"/>
      <c r="R15" s="446"/>
      <c r="S15" s="446"/>
      <c r="T15" s="446"/>
      <c r="U15" s="446"/>
      <c r="V15" s="446"/>
      <c r="W15" s="446"/>
    </row>
    <row r="16" spans="1:23" ht="18" customHeight="1">
      <c r="A16" s="446"/>
      <c r="B16" s="1193"/>
      <c r="C16" s="1194"/>
      <c r="D16" s="1194"/>
      <c r="E16" s="1194"/>
      <c r="F16" s="1195"/>
      <c r="G16" s="541" t="s">
        <v>332</v>
      </c>
      <c r="H16" s="1196" t="s">
        <v>333</v>
      </c>
      <c r="I16" s="1197"/>
      <c r="J16" s="1197"/>
      <c r="K16" s="1197"/>
      <c r="L16" s="1197"/>
      <c r="M16" s="1198"/>
      <c r="N16" s="1196" t="s">
        <v>334</v>
      </c>
      <c r="O16" s="1198"/>
      <c r="P16" s="1196" t="s">
        <v>335</v>
      </c>
      <c r="Q16" s="1197"/>
      <c r="R16" s="1197"/>
      <c r="S16" s="1197"/>
      <c r="T16" s="1197"/>
      <c r="U16" s="1198"/>
      <c r="V16" s="446"/>
      <c r="W16" s="446"/>
    </row>
    <row r="17" spans="1:21" s="471" customFormat="1" ht="25.5" customHeight="1">
      <c r="A17" s="470"/>
      <c r="B17" s="1211" t="s">
        <v>435</v>
      </c>
      <c r="C17" s="1212"/>
      <c r="D17" s="1212"/>
      <c r="E17" s="1212"/>
      <c r="F17" s="1213"/>
      <c r="G17" s="1217" t="s">
        <v>482</v>
      </c>
      <c r="H17" s="1199" t="s">
        <v>483</v>
      </c>
      <c r="I17" s="1200"/>
      <c r="J17" s="1200"/>
      <c r="K17" s="1200"/>
      <c r="L17" s="1200"/>
      <c r="M17" s="1201"/>
      <c r="N17" s="1226" t="s">
        <v>472</v>
      </c>
      <c r="O17" s="1227"/>
      <c r="P17" s="1199" t="s">
        <v>436</v>
      </c>
      <c r="Q17" s="1200"/>
      <c r="R17" s="1200"/>
      <c r="S17" s="1200"/>
      <c r="T17" s="1200"/>
      <c r="U17" s="1201"/>
    </row>
    <row r="18" spans="1:21" s="471" customFormat="1" ht="17.25" customHeight="1" thickBot="1">
      <c r="A18" s="470"/>
      <c r="B18" s="1214"/>
      <c r="C18" s="1215"/>
      <c r="D18" s="1215"/>
      <c r="E18" s="1215"/>
      <c r="F18" s="1216"/>
      <c r="G18" s="1218"/>
      <c r="H18" s="1202"/>
      <c r="I18" s="1203"/>
      <c r="J18" s="1203"/>
      <c r="K18" s="1203"/>
      <c r="L18" s="1203"/>
      <c r="M18" s="1204"/>
      <c r="N18" s="1228"/>
      <c r="O18" s="1229"/>
      <c r="P18" s="1202"/>
      <c r="Q18" s="1203"/>
      <c r="R18" s="1203"/>
      <c r="S18" s="1203"/>
      <c r="T18" s="1203"/>
      <c r="U18" s="1204"/>
    </row>
    <row r="19" spans="1:45" s="471" customFormat="1" ht="36" customHeight="1" thickTop="1">
      <c r="A19" s="470"/>
      <c r="B19" s="1219"/>
      <c r="C19" s="1220"/>
      <c r="D19" s="1221"/>
      <c r="E19" s="1221"/>
      <c r="F19" s="1222"/>
      <c r="G19" s="1223"/>
      <c r="H19" s="472"/>
      <c r="I19" s="473" t="s">
        <v>139</v>
      </c>
      <c r="J19" s="474"/>
      <c r="K19" s="473" t="s">
        <v>424</v>
      </c>
      <c r="L19" s="474"/>
      <c r="M19" s="475" t="s">
        <v>437</v>
      </c>
      <c r="N19" s="1230"/>
      <c r="O19" s="1232" t="s">
        <v>461</v>
      </c>
      <c r="P19" s="472"/>
      <c r="Q19" s="473" t="s">
        <v>139</v>
      </c>
      <c r="R19" s="474"/>
      <c r="S19" s="473" t="s">
        <v>424</v>
      </c>
      <c r="T19" s="474"/>
      <c r="U19" s="475" t="s">
        <v>437</v>
      </c>
      <c r="AS19" s="542"/>
    </row>
    <row r="20" spans="1:21" s="471" customFormat="1" ht="36" customHeight="1" thickBot="1">
      <c r="A20" s="470"/>
      <c r="B20" s="476" t="s">
        <v>248</v>
      </c>
      <c r="C20" s="1225"/>
      <c r="D20" s="1225"/>
      <c r="E20" s="1225"/>
      <c r="F20" s="477" t="s">
        <v>247</v>
      </c>
      <c r="G20" s="1224"/>
      <c r="H20" s="478"/>
      <c r="I20" s="479" t="s">
        <v>139</v>
      </c>
      <c r="J20" s="480"/>
      <c r="K20" s="479" t="s">
        <v>424</v>
      </c>
      <c r="L20" s="480"/>
      <c r="M20" s="481" t="s">
        <v>437</v>
      </c>
      <c r="N20" s="1231"/>
      <c r="O20" s="1233"/>
      <c r="P20" s="482"/>
      <c r="Q20" s="479" t="s">
        <v>139</v>
      </c>
      <c r="R20" s="480"/>
      <c r="S20" s="479" t="s">
        <v>424</v>
      </c>
      <c r="T20" s="480"/>
      <c r="U20" s="481" t="s">
        <v>437</v>
      </c>
    </row>
    <row r="21" spans="1:21" s="471" customFormat="1" ht="36" customHeight="1" thickTop="1">
      <c r="A21" s="470"/>
      <c r="B21" s="1219"/>
      <c r="C21" s="1220"/>
      <c r="D21" s="1221"/>
      <c r="E21" s="1221"/>
      <c r="F21" s="1222"/>
      <c r="G21" s="1223"/>
      <c r="H21" s="472"/>
      <c r="I21" s="473" t="s">
        <v>139</v>
      </c>
      <c r="J21" s="474"/>
      <c r="K21" s="473" t="s">
        <v>424</v>
      </c>
      <c r="L21" s="474"/>
      <c r="M21" s="475" t="s">
        <v>437</v>
      </c>
      <c r="N21" s="1230"/>
      <c r="O21" s="1232" t="s">
        <v>461</v>
      </c>
      <c r="P21" s="472"/>
      <c r="Q21" s="473" t="s">
        <v>139</v>
      </c>
      <c r="R21" s="474"/>
      <c r="S21" s="473" t="s">
        <v>424</v>
      </c>
      <c r="T21" s="474"/>
      <c r="U21" s="475" t="s">
        <v>437</v>
      </c>
    </row>
    <row r="22" spans="1:21" s="471" customFormat="1" ht="36" customHeight="1" thickBot="1">
      <c r="A22" s="470"/>
      <c r="B22" s="476" t="s">
        <v>248</v>
      </c>
      <c r="C22" s="1225"/>
      <c r="D22" s="1225"/>
      <c r="E22" s="1225"/>
      <c r="F22" s="477" t="s">
        <v>247</v>
      </c>
      <c r="G22" s="1224"/>
      <c r="H22" s="478"/>
      <c r="I22" s="479" t="s">
        <v>139</v>
      </c>
      <c r="J22" s="480"/>
      <c r="K22" s="479" t="s">
        <v>424</v>
      </c>
      <c r="L22" s="480"/>
      <c r="M22" s="481" t="s">
        <v>437</v>
      </c>
      <c r="N22" s="1231"/>
      <c r="O22" s="1233"/>
      <c r="P22" s="482"/>
      <c r="Q22" s="479" t="s">
        <v>139</v>
      </c>
      <c r="R22" s="480"/>
      <c r="S22" s="479" t="s">
        <v>424</v>
      </c>
      <c r="T22" s="480"/>
      <c r="U22" s="481" t="s">
        <v>437</v>
      </c>
    </row>
    <row r="23" spans="1:21" s="471" customFormat="1" ht="36" customHeight="1" thickTop="1">
      <c r="A23" s="470"/>
      <c r="B23" s="1219"/>
      <c r="C23" s="1220"/>
      <c r="D23" s="1221"/>
      <c r="E23" s="1221"/>
      <c r="F23" s="1222"/>
      <c r="G23" s="1223"/>
      <c r="H23" s="472"/>
      <c r="I23" s="473" t="s">
        <v>139</v>
      </c>
      <c r="J23" s="474"/>
      <c r="K23" s="473" t="s">
        <v>424</v>
      </c>
      <c r="L23" s="474"/>
      <c r="M23" s="475" t="s">
        <v>437</v>
      </c>
      <c r="N23" s="1230"/>
      <c r="O23" s="1232" t="s">
        <v>461</v>
      </c>
      <c r="P23" s="472"/>
      <c r="Q23" s="473" t="s">
        <v>139</v>
      </c>
      <c r="R23" s="474"/>
      <c r="S23" s="473" t="s">
        <v>424</v>
      </c>
      <c r="T23" s="474"/>
      <c r="U23" s="475" t="s">
        <v>437</v>
      </c>
    </row>
    <row r="24" spans="1:21" s="471" customFormat="1" ht="36" customHeight="1" thickBot="1">
      <c r="A24" s="470"/>
      <c r="B24" s="476" t="s">
        <v>248</v>
      </c>
      <c r="C24" s="1225"/>
      <c r="D24" s="1225"/>
      <c r="E24" s="1225"/>
      <c r="F24" s="477" t="s">
        <v>247</v>
      </c>
      <c r="G24" s="1224"/>
      <c r="H24" s="478"/>
      <c r="I24" s="479" t="s">
        <v>139</v>
      </c>
      <c r="J24" s="480"/>
      <c r="K24" s="479" t="s">
        <v>424</v>
      </c>
      <c r="L24" s="480"/>
      <c r="M24" s="481" t="s">
        <v>437</v>
      </c>
      <c r="N24" s="1231"/>
      <c r="O24" s="1233"/>
      <c r="P24" s="482"/>
      <c r="Q24" s="479" t="s">
        <v>139</v>
      </c>
      <c r="R24" s="480"/>
      <c r="S24" s="479" t="s">
        <v>424</v>
      </c>
      <c r="T24" s="480"/>
      <c r="U24" s="481" t="s">
        <v>437</v>
      </c>
    </row>
    <row r="25" spans="1:21" s="471" customFormat="1" ht="36" customHeight="1" thickTop="1">
      <c r="A25" s="470"/>
      <c r="B25" s="1219"/>
      <c r="C25" s="1220"/>
      <c r="D25" s="1221"/>
      <c r="E25" s="1221"/>
      <c r="F25" s="1222"/>
      <c r="G25" s="1223"/>
      <c r="H25" s="472"/>
      <c r="I25" s="473" t="s">
        <v>139</v>
      </c>
      <c r="J25" s="474"/>
      <c r="K25" s="473" t="s">
        <v>424</v>
      </c>
      <c r="L25" s="474"/>
      <c r="M25" s="475" t="s">
        <v>437</v>
      </c>
      <c r="N25" s="1230"/>
      <c r="O25" s="1232" t="s">
        <v>461</v>
      </c>
      <c r="P25" s="472"/>
      <c r="Q25" s="473" t="s">
        <v>139</v>
      </c>
      <c r="R25" s="474"/>
      <c r="S25" s="473" t="s">
        <v>424</v>
      </c>
      <c r="T25" s="474"/>
      <c r="U25" s="475" t="s">
        <v>437</v>
      </c>
    </row>
    <row r="26" spans="1:21" s="471" customFormat="1" ht="36" customHeight="1" thickBot="1">
      <c r="A26" s="470"/>
      <c r="B26" s="476" t="s">
        <v>248</v>
      </c>
      <c r="C26" s="1225"/>
      <c r="D26" s="1225"/>
      <c r="E26" s="1225"/>
      <c r="F26" s="477" t="s">
        <v>247</v>
      </c>
      <c r="G26" s="1224"/>
      <c r="H26" s="478"/>
      <c r="I26" s="479" t="s">
        <v>139</v>
      </c>
      <c r="J26" s="480"/>
      <c r="K26" s="479" t="s">
        <v>424</v>
      </c>
      <c r="L26" s="480"/>
      <c r="M26" s="481" t="s">
        <v>437</v>
      </c>
      <c r="N26" s="1231"/>
      <c r="O26" s="1233"/>
      <c r="P26" s="482"/>
      <c r="Q26" s="479" t="s">
        <v>139</v>
      </c>
      <c r="R26" s="480"/>
      <c r="S26" s="479" t="s">
        <v>424</v>
      </c>
      <c r="T26" s="480"/>
      <c r="U26" s="481" t="s">
        <v>437</v>
      </c>
    </row>
    <row r="27" spans="1:21" s="471" customFormat="1" ht="36" customHeight="1" thickTop="1">
      <c r="A27" s="470"/>
      <c r="B27" s="1219"/>
      <c r="C27" s="1220"/>
      <c r="D27" s="1221"/>
      <c r="E27" s="1221"/>
      <c r="F27" s="1222"/>
      <c r="G27" s="1223"/>
      <c r="H27" s="472"/>
      <c r="I27" s="473" t="s">
        <v>139</v>
      </c>
      <c r="J27" s="474"/>
      <c r="K27" s="473" t="s">
        <v>424</v>
      </c>
      <c r="L27" s="474"/>
      <c r="M27" s="475" t="s">
        <v>437</v>
      </c>
      <c r="N27" s="1230"/>
      <c r="O27" s="1232" t="s">
        <v>461</v>
      </c>
      <c r="P27" s="472"/>
      <c r="Q27" s="473" t="s">
        <v>139</v>
      </c>
      <c r="R27" s="474"/>
      <c r="S27" s="473" t="s">
        <v>424</v>
      </c>
      <c r="T27" s="474"/>
      <c r="U27" s="475" t="s">
        <v>437</v>
      </c>
    </row>
    <row r="28" spans="1:21" s="471" customFormat="1" ht="36" customHeight="1" thickBot="1">
      <c r="A28" s="470"/>
      <c r="B28" s="476" t="s">
        <v>248</v>
      </c>
      <c r="C28" s="1225"/>
      <c r="D28" s="1225"/>
      <c r="E28" s="1225"/>
      <c r="F28" s="477" t="s">
        <v>247</v>
      </c>
      <c r="G28" s="1224"/>
      <c r="H28" s="478"/>
      <c r="I28" s="479" t="s">
        <v>139</v>
      </c>
      <c r="J28" s="480"/>
      <c r="K28" s="479" t="s">
        <v>424</v>
      </c>
      <c r="L28" s="480"/>
      <c r="M28" s="481" t="s">
        <v>437</v>
      </c>
      <c r="N28" s="1231"/>
      <c r="O28" s="1233"/>
      <c r="P28" s="482"/>
      <c r="Q28" s="479" t="s">
        <v>139</v>
      </c>
      <c r="R28" s="480"/>
      <c r="S28" s="479" t="s">
        <v>424</v>
      </c>
      <c r="T28" s="480"/>
      <c r="U28" s="481" t="s">
        <v>437</v>
      </c>
    </row>
    <row r="29" spans="1:23" ht="10.5" customHeight="1" thickTop="1">
      <c r="A29" s="446"/>
      <c r="B29" s="446"/>
      <c r="C29" s="446"/>
      <c r="D29" s="446"/>
      <c r="E29" s="446"/>
      <c r="F29" s="446"/>
      <c r="G29" s="446"/>
      <c r="H29" s="446"/>
      <c r="I29" s="446"/>
      <c r="J29" s="446"/>
      <c r="K29" s="446"/>
      <c r="L29" s="446"/>
      <c r="M29" s="446"/>
      <c r="N29" s="446"/>
      <c r="O29" s="446"/>
      <c r="P29" s="446"/>
      <c r="Q29" s="446"/>
      <c r="R29" s="446"/>
      <c r="S29" s="446"/>
      <c r="T29" s="446"/>
      <c r="U29" s="446"/>
      <c r="V29" s="446"/>
      <c r="W29" s="446"/>
    </row>
    <row r="30" spans="7:8" ht="13.5">
      <c r="G30" s="483"/>
      <c r="H30" s="483"/>
    </row>
  </sheetData>
  <sheetProtection/>
  <protectedRanges>
    <protectedRange sqref="D18:F18" name="範囲1_1"/>
    <protectedRange sqref="D20:F20 D22:F22 D24:F24 D26:F26 D28:F28" name="範囲1_1_1_1"/>
  </protectedRanges>
  <mergeCells count="35">
    <mergeCell ref="N27:N28"/>
    <mergeCell ref="O27:O28"/>
    <mergeCell ref="N21:N22"/>
    <mergeCell ref="O21:O22"/>
    <mergeCell ref="N23:N24"/>
    <mergeCell ref="O23:O24"/>
    <mergeCell ref="N25:N26"/>
    <mergeCell ref="O25:O26"/>
    <mergeCell ref="B19:F19"/>
    <mergeCell ref="G19:G20"/>
    <mergeCell ref="C20:E20"/>
    <mergeCell ref="N17:O18"/>
    <mergeCell ref="N19:N20"/>
    <mergeCell ref="O19:O20"/>
    <mergeCell ref="B21:F21"/>
    <mergeCell ref="G21:G22"/>
    <mergeCell ref="C22:E22"/>
    <mergeCell ref="B23:F23"/>
    <mergeCell ref="G23:G24"/>
    <mergeCell ref="C24:E24"/>
    <mergeCell ref="B25:F25"/>
    <mergeCell ref="G25:G26"/>
    <mergeCell ref="C26:E26"/>
    <mergeCell ref="B27:F27"/>
    <mergeCell ref="G27:G28"/>
    <mergeCell ref="C28:E28"/>
    <mergeCell ref="B16:F16"/>
    <mergeCell ref="P16:U16"/>
    <mergeCell ref="H16:M16"/>
    <mergeCell ref="H17:M18"/>
    <mergeCell ref="N16:O16"/>
    <mergeCell ref="P1:U2"/>
    <mergeCell ref="B17:F18"/>
    <mergeCell ref="G17:G18"/>
    <mergeCell ref="P17:U18"/>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2" r:id="rId1"/>
  <headerFooter scaleWithDoc="0" alignWithMargins="0">
    <oddFooter>&amp;L&amp;9 2024.03.01&amp;C-14-</oddFooter>
    <firstFooter>&amp;L&amp;9 2013.10</firstFooter>
  </headerFooter>
</worksheet>
</file>

<file path=xl/worksheets/sheet16.xml><?xml version="1.0" encoding="utf-8"?>
<worksheet xmlns="http://schemas.openxmlformats.org/spreadsheetml/2006/main" xmlns:r="http://schemas.openxmlformats.org/officeDocument/2006/relationships">
  <sheetPr>
    <pageSetUpPr fitToPage="1"/>
  </sheetPr>
  <dimension ref="A1:AE31"/>
  <sheetViews>
    <sheetView workbookViewId="0" topLeftCell="A1">
      <selection activeCell="B21" sqref="B21:E21"/>
    </sheetView>
  </sheetViews>
  <sheetFormatPr defaultColWidth="9.00390625" defaultRowHeight="13.5"/>
  <cols>
    <col min="1" max="1" width="1.875" style="3" customWidth="1"/>
    <col min="2" max="2" width="1.625" style="3" customWidth="1"/>
    <col min="3" max="3" width="3.625" style="3" customWidth="1"/>
    <col min="4" max="4" width="5.625" style="3" customWidth="1"/>
    <col min="5" max="5" width="1.625" style="3" customWidth="1"/>
    <col min="6" max="6" width="8.375" style="3" customWidth="1"/>
    <col min="7" max="7" width="3.625" style="3" customWidth="1"/>
    <col min="8" max="8" width="4.625" style="3" customWidth="1"/>
    <col min="9" max="9" width="2.375" style="3" customWidth="1"/>
    <col min="10" max="10" width="3.125" style="3" customWidth="1"/>
    <col min="11" max="11" width="2.375" style="3" customWidth="1"/>
    <col min="12" max="12" width="3.125" style="3" customWidth="1"/>
    <col min="13" max="13" width="2.375" style="3" customWidth="1"/>
    <col min="14" max="14" width="8.375" style="3" customWidth="1"/>
    <col min="15" max="15" width="3.25390625" style="3" customWidth="1"/>
    <col min="16" max="16" width="8.375" style="3" customWidth="1"/>
    <col min="17" max="17" width="3.625" style="3" customWidth="1"/>
    <col min="18" max="18" width="4.625" style="3" customWidth="1"/>
    <col min="19" max="19" width="2.375" style="3" customWidth="1"/>
    <col min="20" max="20" width="3.125" style="3" customWidth="1"/>
    <col min="21" max="21" width="2.375" style="3" customWidth="1"/>
    <col min="22" max="22" width="3.125" style="3" customWidth="1"/>
    <col min="23" max="23" width="2.375" style="3" customWidth="1"/>
    <col min="24" max="24" width="8.375" style="3" customWidth="1"/>
    <col min="25" max="25" width="3.25390625" style="3" customWidth="1"/>
    <col min="26" max="26" width="8.375" style="3" customWidth="1"/>
    <col min="27" max="27" width="9.00390625" style="3" customWidth="1"/>
    <col min="28" max="28" width="3.125" style="3" customWidth="1"/>
    <col min="29" max="16384" width="9.00390625" style="3" customWidth="1"/>
  </cols>
  <sheetData>
    <row r="1" spans="1:25" ht="17.25">
      <c r="A1" s="1" t="s">
        <v>438</v>
      </c>
      <c r="F1" s="4"/>
      <c r="G1" s="4"/>
      <c r="H1" s="4"/>
      <c r="U1" s="790" t="str">
        <f>'表１-①'!AA1</f>
        <v> </v>
      </c>
      <c r="V1" s="1234"/>
      <c r="W1" s="1234"/>
      <c r="X1" s="1234"/>
      <c r="Y1" s="791"/>
    </row>
    <row r="2" spans="6:25" ht="15.75" customHeight="1">
      <c r="F2" s="4"/>
      <c r="G2" s="4"/>
      <c r="H2" s="4"/>
      <c r="U2" s="792"/>
      <c r="V2" s="1235"/>
      <c r="W2" s="1235"/>
      <c r="X2" s="1235"/>
      <c r="Y2" s="793"/>
    </row>
    <row r="3" spans="2:29" ht="18" customHeight="1">
      <c r="B3" s="2" t="s">
        <v>439</v>
      </c>
      <c r="D3" s="2"/>
      <c r="AC3" s="484"/>
    </row>
    <row r="4" spans="3:29" ht="18" customHeight="1">
      <c r="C4" s="2" t="s">
        <v>440</v>
      </c>
      <c r="D4" s="2"/>
      <c r="AC4" s="484"/>
    </row>
    <row r="5" spans="4:24" ht="21" customHeight="1">
      <c r="D5" s="401" t="s">
        <v>441</v>
      </c>
      <c r="E5" s="8"/>
      <c r="F5" s="8"/>
      <c r="G5" s="8"/>
      <c r="H5" s="8"/>
      <c r="I5" s="8"/>
      <c r="J5" s="8"/>
      <c r="K5" s="8"/>
      <c r="L5" s="8"/>
      <c r="M5" s="8"/>
      <c r="N5" s="8"/>
      <c r="O5" s="8"/>
      <c r="P5" s="8"/>
      <c r="Q5" s="8"/>
      <c r="R5" s="8"/>
      <c r="S5" s="8"/>
      <c r="T5" s="8"/>
      <c r="U5" s="8"/>
      <c r="V5" s="8"/>
      <c r="W5" s="8"/>
      <c r="X5" s="8"/>
    </row>
    <row r="6" spans="4:27" ht="16.5" customHeight="1">
      <c r="D6" s="485" t="s">
        <v>332</v>
      </c>
      <c r="E6" s="86" t="s">
        <v>442</v>
      </c>
      <c r="F6" s="8"/>
      <c r="G6" s="8"/>
      <c r="H6" s="8"/>
      <c r="I6" s="8"/>
      <c r="J6" s="8"/>
      <c r="K6" s="8"/>
      <c r="L6" s="8"/>
      <c r="M6" s="8"/>
      <c r="N6" s="8"/>
      <c r="O6" s="8"/>
      <c r="P6" s="8"/>
      <c r="Q6" s="8"/>
      <c r="R6" s="8"/>
      <c r="S6" s="8"/>
      <c r="T6" s="8"/>
      <c r="U6" s="8"/>
      <c r="V6" s="8"/>
      <c r="W6" s="8"/>
      <c r="X6" s="8"/>
      <c r="AA6" s="486"/>
    </row>
    <row r="7" spans="4:24" ht="16.5" customHeight="1">
      <c r="D7" s="485" t="s">
        <v>333</v>
      </c>
      <c r="E7" s="228" t="s">
        <v>499</v>
      </c>
      <c r="F7" s="487"/>
      <c r="G7" s="487"/>
      <c r="H7" s="487"/>
      <c r="I7" s="487"/>
      <c r="J7" s="487"/>
      <c r="K7" s="487"/>
      <c r="L7" s="487"/>
      <c r="M7" s="487"/>
      <c r="N7" s="487"/>
      <c r="O7" s="487"/>
      <c r="P7" s="487"/>
      <c r="Q7" s="487"/>
      <c r="R7" s="487"/>
      <c r="S7" s="487"/>
      <c r="T7" s="487"/>
      <c r="U7" s="487"/>
      <c r="V7" s="487"/>
      <c r="W7" s="487"/>
      <c r="X7" s="487"/>
    </row>
    <row r="8" ht="15" customHeight="1"/>
    <row r="9" spans="3:24" ht="15.75" customHeight="1">
      <c r="C9" s="8" t="s">
        <v>443</v>
      </c>
      <c r="F9" s="8"/>
      <c r="G9" s="8"/>
      <c r="H9" s="8"/>
      <c r="I9" s="8"/>
      <c r="J9" s="8"/>
      <c r="K9" s="8"/>
      <c r="L9" s="8"/>
      <c r="M9" s="8"/>
      <c r="N9" s="8"/>
      <c r="O9" s="8"/>
      <c r="P9" s="8"/>
      <c r="Q9" s="8"/>
      <c r="R9" s="8"/>
      <c r="S9" s="8"/>
      <c r="T9" s="8"/>
      <c r="U9" s="8"/>
      <c r="V9" s="8"/>
      <c r="W9" s="8"/>
      <c r="X9" s="8"/>
    </row>
    <row r="10" spans="1:19" s="448" customFormat="1" ht="16.5" customHeight="1">
      <c r="A10" s="446"/>
      <c r="B10" s="446"/>
      <c r="C10" s="463" t="s">
        <v>503</v>
      </c>
      <c r="D10" s="464" t="s">
        <v>444</v>
      </c>
      <c r="F10" s="446"/>
      <c r="G10" s="462"/>
      <c r="H10" s="462"/>
      <c r="I10" s="462"/>
      <c r="J10" s="462"/>
      <c r="K10" s="462"/>
      <c r="L10" s="462"/>
      <c r="M10" s="462"/>
      <c r="N10" s="462"/>
      <c r="O10" s="462"/>
      <c r="P10" s="462"/>
      <c r="Q10" s="462"/>
      <c r="R10" s="462"/>
      <c r="S10" s="462"/>
    </row>
    <row r="11" spans="1:19" s="467" customFormat="1" ht="14.25" customHeight="1">
      <c r="A11" s="450"/>
      <c r="B11" s="450"/>
      <c r="C11" s="465"/>
      <c r="D11" s="466" t="s">
        <v>434</v>
      </c>
      <c r="F11" s="450"/>
      <c r="G11" s="468"/>
      <c r="H11" s="468"/>
      <c r="I11" s="468"/>
      <c r="J11" s="468"/>
      <c r="K11" s="468"/>
      <c r="L11" s="468"/>
      <c r="M11" s="468"/>
      <c r="N11" s="468"/>
      <c r="O11" s="468"/>
      <c r="P11" s="468"/>
      <c r="Q11" s="468"/>
      <c r="R11" s="468"/>
      <c r="S11" s="468"/>
    </row>
    <row r="12" spans="1:16" ht="13.5" customHeight="1">
      <c r="A12" s="488"/>
      <c r="B12" s="489"/>
      <c r="C12" s="399" t="s">
        <v>504</v>
      </c>
      <c r="D12" s="77" t="s">
        <v>445</v>
      </c>
      <c r="E12" s="490"/>
      <c r="F12" s="490"/>
      <c r="G12" s="490"/>
      <c r="H12" s="490"/>
      <c r="I12" s="490"/>
      <c r="J12" s="490"/>
      <c r="K12" s="490"/>
      <c r="L12" s="490"/>
      <c r="M12" s="490"/>
      <c r="N12" s="490"/>
      <c r="O12" s="490"/>
      <c r="P12" s="490"/>
    </row>
    <row r="13" spans="3:31" s="77" customFormat="1" ht="13.5" customHeight="1">
      <c r="C13" s="399" t="s">
        <v>551</v>
      </c>
      <c r="D13" s="77" t="s">
        <v>500</v>
      </c>
      <c r="AE13" s="399"/>
    </row>
    <row r="14" spans="3:31" s="77" customFormat="1" ht="13.5" customHeight="1">
      <c r="C14" s="399" t="s">
        <v>552</v>
      </c>
      <c r="D14" s="77" t="s">
        <v>580</v>
      </c>
      <c r="G14" s="554" t="s">
        <v>581</v>
      </c>
      <c r="AE14" s="399"/>
    </row>
    <row r="15" spans="3:31" s="77" customFormat="1" ht="13.5" customHeight="1">
      <c r="C15" s="399"/>
      <c r="G15" s="554" t="s">
        <v>582</v>
      </c>
      <c r="AE15" s="399"/>
    </row>
    <row r="16" spans="3:31" s="77" customFormat="1" ht="13.5" customHeight="1">
      <c r="C16" s="399"/>
      <c r="G16" s="554" t="s">
        <v>583</v>
      </c>
      <c r="AE16" s="399"/>
    </row>
    <row r="17" ht="7.5" customHeight="1"/>
    <row r="18" ht="7.5" customHeight="1"/>
    <row r="19" spans="2:25" ht="13.5" customHeight="1">
      <c r="B19" s="1249"/>
      <c r="C19" s="1250"/>
      <c r="D19" s="1250"/>
      <c r="E19" s="1251"/>
      <c r="F19" s="1252" t="s">
        <v>332</v>
      </c>
      <c r="G19" s="1253"/>
      <c r="H19" s="1252" t="s">
        <v>333</v>
      </c>
      <c r="I19" s="1254"/>
      <c r="J19" s="1254"/>
      <c r="K19" s="1254"/>
      <c r="L19" s="1254"/>
      <c r="M19" s="1253"/>
      <c r="N19" s="1252" t="s">
        <v>333</v>
      </c>
      <c r="O19" s="1253"/>
      <c r="P19" s="1252" t="s">
        <v>332</v>
      </c>
      <c r="Q19" s="1253"/>
      <c r="R19" s="1252" t="s">
        <v>333</v>
      </c>
      <c r="S19" s="1254"/>
      <c r="T19" s="1254"/>
      <c r="U19" s="1254"/>
      <c r="V19" s="1254"/>
      <c r="W19" s="1253"/>
      <c r="X19" s="1252" t="s">
        <v>333</v>
      </c>
      <c r="Y19" s="1253"/>
    </row>
    <row r="20" spans="2:25" s="143" customFormat="1" ht="46.5" customHeight="1" thickBot="1">
      <c r="B20" s="1246" t="s">
        <v>447</v>
      </c>
      <c r="C20" s="1244"/>
      <c r="D20" s="1244"/>
      <c r="E20" s="1245"/>
      <c r="F20" s="1244" t="s">
        <v>448</v>
      </c>
      <c r="G20" s="1245"/>
      <c r="H20" s="1246" t="s">
        <v>449</v>
      </c>
      <c r="I20" s="1247"/>
      <c r="J20" s="1247"/>
      <c r="K20" s="1247"/>
      <c r="L20" s="1247"/>
      <c r="M20" s="1248"/>
      <c r="N20" s="1246" t="s">
        <v>450</v>
      </c>
      <c r="O20" s="1248"/>
      <c r="P20" s="1244" t="s">
        <v>451</v>
      </c>
      <c r="Q20" s="1245"/>
      <c r="R20" s="1246" t="s">
        <v>452</v>
      </c>
      <c r="S20" s="1244"/>
      <c r="T20" s="1244"/>
      <c r="U20" s="1244"/>
      <c r="V20" s="1244"/>
      <c r="W20" s="1245"/>
      <c r="X20" s="1246" t="s">
        <v>450</v>
      </c>
      <c r="Y20" s="1248"/>
    </row>
    <row r="21" spans="2:25" s="143" customFormat="1" ht="33" customHeight="1" thickTop="1">
      <c r="B21" s="1236"/>
      <c r="C21" s="1237"/>
      <c r="D21" s="1237"/>
      <c r="E21" s="1238"/>
      <c r="F21" s="538"/>
      <c r="G21" s="491" t="s">
        <v>149</v>
      </c>
      <c r="H21" s="492"/>
      <c r="I21" s="493" t="s">
        <v>139</v>
      </c>
      <c r="J21" s="494"/>
      <c r="K21" s="493" t="s">
        <v>424</v>
      </c>
      <c r="L21" s="494"/>
      <c r="M21" s="495" t="s">
        <v>437</v>
      </c>
      <c r="N21" s="1239"/>
      <c r="O21" s="1241" t="s">
        <v>149</v>
      </c>
      <c r="P21" s="538"/>
      <c r="Q21" s="491" t="s">
        <v>149</v>
      </c>
      <c r="R21" s="492"/>
      <c r="S21" s="493" t="s">
        <v>139</v>
      </c>
      <c r="T21" s="494"/>
      <c r="U21" s="493" t="s">
        <v>424</v>
      </c>
      <c r="V21" s="494"/>
      <c r="W21" s="495" t="s">
        <v>437</v>
      </c>
      <c r="X21" s="1239"/>
      <c r="Y21" s="1241" t="s">
        <v>149</v>
      </c>
    </row>
    <row r="22" spans="2:25" s="143" customFormat="1" ht="33" customHeight="1" thickBot="1">
      <c r="B22" s="496" t="s">
        <v>248</v>
      </c>
      <c r="C22" s="1243"/>
      <c r="D22" s="1243"/>
      <c r="E22" s="497" t="s">
        <v>247</v>
      </c>
      <c r="F22" s="498"/>
      <c r="G22" s="499" t="s">
        <v>453</v>
      </c>
      <c r="H22" s="500"/>
      <c r="I22" s="501" t="s">
        <v>139</v>
      </c>
      <c r="J22" s="502"/>
      <c r="K22" s="501" t="s">
        <v>424</v>
      </c>
      <c r="L22" s="502"/>
      <c r="M22" s="503" t="s">
        <v>437</v>
      </c>
      <c r="N22" s="1240"/>
      <c r="O22" s="1242"/>
      <c r="P22" s="504"/>
      <c r="Q22" s="499" t="s">
        <v>453</v>
      </c>
      <c r="R22" s="505"/>
      <c r="S22" s="506" t="s">
        <v>139</v>
      </c>
      <c r="T22" s="507"/>
      <c r="U22" s="506" t="s">
        <v>424</v>
      </c>
      <c r="V22" s="507"/>
      <c r="W22" s="508" t="s">
        <v>437</v>
      </c>
      <c r="X22" s="1240"/>
      <c r="Y22" s="1242"/>
    </row>
    <row r="23" spans="2:25" s="143" customFormat="1" ht="33" customHeight="1" thickTop="1">
      <c r="B23" s="1236"/>
      <c r="C23" s="1237"/>
      <c r="D23" s="1237"/>
      <c r="E23" s="1238"/>
      <c r="F23" s="538"/>
      <c r="G23" s="491" t="s">
        <v>149</v>
      </c>
      <c r="H23" s="492"/>
      <c r="I23" s="493" t="s">
        <v>139</v>
      </c>
      <c r="J23" s="494"/>
      <c r="K23" s="493" t="s">
        <v>424</v>
      </c>
      <c r="L23" s="494"/>
      <c r="M23" s="495" t="s">
        <v>437</v>
      </c>
      <c r="N23" s="1239"/>
      <c r="O23" s="1241" t="s">
        <v>149</v>
      </c>
      <c r="P23" s="538"/>
      <c r="Q23" s="491" t="s">
        <v>149</v>
      </c>
      <c r="R23" s="492"/>
      <c r="S23" s="493" t="s">
        <v>139</v>
      </c>
      <c r="T23" s="494"/>
      <c r="U23" s="493" t="s">
        <v>424</v>
      </c>
      <c r="V23" s="494"/>
      <c r="W23" s="495" t="s">
        <v>437</v>
      </c>
      <c r="X23" s="1239"/>
      <c r="Y23" s="1241" t="s">
        <v>149</v>
      </c>
    </row>
    <row r="24" spans="2:25" s="143" customFormat="1" ht="33" customHeight="1" thickBot="1">
      <c r="B24" s="496" t="s">
        <v>248</v>
      </c>
      <c r="C24" s="1243"/>
      <c r="D24" s="1243"/>
      <c r="E24" s="497" t="s">
        <v>247</v>
      </c>
      <c r="F24" s="498"/>
      <c r="G24" s="499" t="s">
        <v>453</v>
      </c>
      <c r="H24" s="500"/>
      <c r="I24" s="501" t="s">
        <v>139</v>
      </c>
      <c r="J24" s="502"/>
      <c r="K24" s="501" t="s">
        <v>424</v>
      </c>
      <c r="L24" s="502"/>
      <c r="M24" s="503" t="s">
        <v>437</v>
      </c>
      <c r="N24" s="1240"/>
      <c r="O24" s="1242"/>
      <c r="P24" s="504"/>
      <c r="Q24" s="499" t="s">
        <v>453</v>
      </c>
      <c r="R24" s="505"/>
      <c r="S24" s="506" t="s">
        <v>139</v>
      </c>
      <c r="T24" s="507"/>
      <c r="U24" s="506" t="s">
        <v>424</v>
      </c>
      <c r="V24" s="507"/>
      <c r="W24" s="508" t="s">
        <v>437</v>
      </c>
      <c r="X24" s="1240"/>
      <c r="Y24" s="1242"/>
    </row>
    <row r="25" spans="2:25" s="143" customFormat="1" ht="33" customHeight="1" thickTop="1">
      <c r="B25" s="1236"/>
      <c r="C25" s="1237"/>
      <c r="D25" s="1237"/>
      <c r="E25" s="1238"/>
      <c r="F25" s="538"/>
      <c r="G25" s="491" t="s">
        <v>149</v>
      </c>
      <c r="H25" s="492"/>
      <c r="I25" s="493" t="s">
        <v>139</v>
      </c>
      <c r="J25" s="494"/>
      <c r="K25" s="493" t="s">
        <v>424</v>
      </c>
      <c r="L25" s="494"/>
      <c r="M25" s="495" t="s">
        <v>437</v>
      </c>
      <c r="N25" s="1239"/>
      <c r="O25" s="1241" t="s">
        <v>149</v>
      </c>
      <c r="P25" s="538"/>
      <c r="Q25" s="491" t="s">
        <v>149</v>
      </c>
      <c r="R25" s="492"/>
      <c r="S25" s="493" t="s">
        <v>139</v>
      </c>
      <c r="T25" s="494"/>
      <c r="U25" s="493" t="s">
        <v>424</v>
      </c>
      <c r="V25" s="494"/>
      <c r="W25" s="495" t="s">
        <v>437</v>
      </c>
      <c r="X25" s="1239"/>
      <c r="Y25" s="1241" t="s">
        <v>149</v>
      </c>
    </row>
    <row r="26" spans="2:25" s="143" customFormat="1" ht="33" customHeight="1" thickBot="1">
      <c r="B26" s="496" t="s">
        <v>248</v>
      </c>
      <c r="C26" s="1243"/>
      <c r="D26" s="1243"/>
      <c r="E26" s="497" t="s">
        <v>247</v>
      </c>
      <c r="F26" s="498"/>
      <c r="G26" s="499" t="s">
        <v>453</v>
      </c>
      <c r="H26" s="500"/>
      <c r="I26" s="501" t="s">
        <v>139</v>
      </c>
      <c r="J26" s="502"/>
      <c r="K26" s="501" t="s">
        <v>424</v>
      </c>
      <c r="L26" s="502"/>
      <c r="M26" s="503" t="s">
        <v>437</v>
      </c>
      <c r="N26" s="1240"/>
      <c r="O26" s="1242"/>
      <c r="P26" s="504"/>
      <c r="Q26" s="499" t="s">
        <v>453</v>
      </c>
      <c r="R26" s="505"/>
      <c r="S26" s="506" t="s">
        <v>139</v>
      </c>
      <c r="T26" s="507"/>
      <c r="U26" s="506" t="s">
        <v>424</v>
      </c>
      <c r="V26" s="507"/>
      <c r="W26" s="508" t="s">
        <v>437</v>
      </c>
      <c r="X26" s="1240"/>
      <c r="Y26" s="1242"/>
    </row>
    <row r="27" spans="2:25" s="143" customFormat="1" ht="33" customHeight="1" thickTop="1">
      <c r="B27" s="1236"/>
      <c r="C27" s="1237"/>
      <c r="D27" s="1237"/>
      <c r="E27" s="1238"/>
      <c r="F27" s="538"/>
      <c r="G27" s="491" t="s">
        <v>149</v>
      </c>
      <c r="H27" s="492"/>
      <c r="I27" s="493" t="s">
        <v>139</v>
      </c>
      <c r="J27" s="494"/>
      <c r="K27" s="493" t="s">
        <v>424</v>
      </c>
      <c r="L27" s="494"/>
      <c r="M27" s="495" t="s">
        <v>437</v>
      </c>
      <c r="N27" s="1239"/>
      <c r="O27" s="1241" t="s">
        <v>149</v>
      </c>
      <c r="P27" s="538"/>
      <c r="Q27" s="491" t="s">
        <v>149</v>
      </c>
      <c r="R27" s="492"/>
      <c r="S27" s="493" t="s">
        <v>139</v>
      </c>
      <c r="T27" s="494"/>
      <c r="U27" s="493" t="s">
        <v>424</v>
      </c>
      <c r="V27" s="494"/>
      <c r="W27" s="495" t="s">
        <v>437</v>
      </c>
      <c r="X27" s="1239"/>
      <c r="Y27" s="1241" t="s">
        <v>149</v>
      </c>
    </row>
    <row r="28" spans="2:25" s="143" customFormat="1" ht="33" customHeight="1" thickBot="1">
      <c r="B28" s="496" t="s">
        <v>248</v>
      </c>
      <c r="C28" s="1243"/>
      <c r="D28" s="1243"/>
      <c r="E28" s="497" t="s">
        <v>247</v>
      </c>
      <c r="F28" s="498"/>
      <c r="G28" s="499" t="s">
        <v>453</v>
      </c>
      <c r="H28" s="500"/>
      <c r="I28" s="501" t="s">
        <v>139</v>
      </c>
      <c r="J28" s="502"/>
      <c r="K28" s="501" t="s">
        <v>424</v>
      </c>
      <c r="L28" s="502"/>
      <c r="M28" s="503" t="s">
        <v>437</v>
      </c>
      <c r="N28" s="1240"/>
      <c r="O28" s="1242"/>
      <c r="P28" s="504"/>
      <c r="Q28" s="499" t="s">
        <v>453</v>
      </c>
      <c r="R28" s="505"/>
      <c r="S28" s="506" t="s">
        <v>139</v>
      </c>
      <c r="T28" s="507"/>
      <c r="U28" s="506" t="s">
        <v>424</v>
      </c>
      <c r="V28" s="507"/>
      <c r="W28" s="508" t="s">
        <v>437</v>
      </c>
      <c r="X28" s="1240"/>
      <c r="Y28" s="1242"/>
    </row>
    <row r="29" spans="2:25" s="143" customFormat="1" ht="33" customHeight="1" thickTop="1">
      <c r="B29" s="1236"/>
      <c r="C29" s="1237"/>
      <c r="D29" s="1237"/>
      <c r="E29" s="1238"/>
      <c r="F29" s="538"/>
      <c r="G29" s="491" t="s">
        <v>149</v>
      </c>
      <c r="H29" s="492"/>
      <c r="I29" s="493" t="s">
        <v>139</v>
      </c>
      <c r="J29" s="494"/>
      <c r="K29" s="493" t="s">
        <v>424</v>
      </c>
      <c r="L29" s="494"/>
      <c r="M29" s="495" t="s">
        <v>437</v>
      </c>
      <c r="N29" s="1239"/>
      <c r="O29" s="1241" t="s">
        <v>149</v>
      </c>
      <c r="P29" s="538"/>
      <c r="Q29" s="491" t="s">
        <v>149</v>
      </c>
      <c r="R29" s="492"/>
      <c r="S29" s="493" t="s">
        <v>139</v>
      </c>
      <c r="T29" s="494"/>
      <c r="U29" s="493" t="s">
        <v>424</v>
      </c>
      <c r="V29" s="494"/>
      <c r="W29" s="495" t="s">
        <v>437</v>
      </c>
      <c r="X29" s="1239"/>
      <c r="Y29" s="1241" t="s">
        <v>149</v>
      </c>
    </row>
    <row r="30" spans="2:25" s="143" customFormat="1" ht="33" customHeight="1" thickBot="1">
      <c r="B30" s="509" t="s">
        <v>248</v>
      </c>
      <c r="C30" s="1243"/>
      <c r="D30" s="1243"/>
      <c r="E30" s="510" t="s">
        <v>247</v>
      </c>
      <c r="F30" s="498"/>
      <c r="G30" s="499" t="s">
        <v>453</v>
      </c>
      <c r="H30" s="511"/>
      <c r="I30" s="512" t="s">
        <v>139</v>
      </c>
      <c r="J30" s="513"/>
      <c r="K30" s="512" t="s">
        <v>424</v>
      </c>
      <c r="L30" s="513"/>
      <c r="M30" s="514" t="s">
        <v>437</v>
      </c>
      <c r="N30" s="1240"/>
      <c r="O30" s="1242"/>
      <c r="P30" s="504"/>
      <c r="Q30" s="499" t="s">
        <v>453</v>
      </c>
      <c r="R30" s="511"/>
      <c r="S30" s="515" t="s">
        <v>139</v>
      </c>
      <c r="T30" s="513"/>
      <c r="U30" s="515" t="s">
        <v>424</v>
      </c>
      <c r="V30" s="513"/>
      <c r="W30" s="516" t="s">
        <v>437</v>
      </c>
      <c r="X30" s="1240"/>
      <c r="Y30" s="1242"/>
    </row>
    <row r="31" spans="8:13" ht="18" customHeight="1" thickTop="1">
      <c r="H31" s="168" t="s">
        <v>585</v>
      </c>
      <c r="M31" s="7"/>
    </row>
  </sheetData>
  <sheetProtection/>
  <mergeCells count="45">
    <mergeCell ref="B19:E19"/>
    <mergeCell ref="X19:Y19"/>
    <mergeCell ref="R19:W19"/>
    <mergeCell ref="P19:Q19"/>
    <mergeCell ref="N19:O19"/>
    <mergeCell ref="H19:M19"/>
    <mergeCell ref="F19:G19"/>
    <mergeCell ref="X20:Y20"/>
    <mergeCell ref="B21:E21"/>
    <mergeCell ref="N21:N22"/>
    <mergeCell ref="O21:O22"/>
    <mergeCell ref="X21:X22"/>
    <mergeCell ref="Y21:Y22"/>
    <mergeCell ref="C22:D22"/>
    <mergeCell ref="B20:E20"/>
    <mergeCell ref="Y25:Y26"/>
    <mergeCell ref="C26:D26"/>
    <mergeCell ref="F20:G20"/>
    <mergeCell ref="H20:M20"/>
    <mergeCell ref="B23:E23"/>
    <mergeCell ref="N23:N24"/>
    <mergeCell ref="O23:O24"/>
    <mergeCell ref="N20:O20"/>
    <mergeCell ref="P20:Q20"/>
    <mergeCell ref="R20:W20"/>
    <mergeCell ref="X27:X28"/>
    <mergeCell ref="Y27:Y28"/>
    <mergeCell ref="C28:D28"/>
    <mergeCell ref="X23:X24"/>
    <mergeCell ref="Y23:Y24"/>
    <mergeCell ref="C24:D24"/>
    <mergeCell ref="B25:E25"/>
    <mergeCell ref="N25:N26"/>
    <mergeCell ref="O25:O26"/>
    <mergeCell ref="X25:X26"/>
    <mergeCell ref="U1:Y2"/>
    <mergeCell ref="B29:E29"/>
    <mergeCell ref="N29:N30"/>
    <mergeCell ref="O29:O30"/>
    <mergeCell ref="X29:X30"/>
    <mergeCell ref="Y29:Y30"/>
    <mergeCell ref="C30:D30"/>
    <mergeCell ref="B27:E27"/>
    <mergeCell ref="N27:N28"/>
    <mergeCell ref="O27:O28"/>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8" r:id="rId2"/>
  <headerFooter scaleWithDoc="0" alignWithMargins="0">
    <oddFooter>&amp;L&amp;9 2024.03.01&amp;C-15-</oddFooter>
    <firstFooter>&amp;L&amp;9 2013.10</first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Y27"/>
  <sheetViews>
    <sheetView workbookViewId="0" topLeftCell="A1">
      <selection activeCell="B18" sqref="B18:F18"/>
    </sheetView>
  </sheetViews>
  <sheetFormatPr defaultColWidth="9.00390625" defaultRowHeight="13.5"/>
  <cols>
    <col min="1" max="1" width="3.50390625" style="3" customWidth="1"/>
    <col min="2" max="2" width="2.125" style="3" customWidth="1"/>
    <col min="3" max="3" width="3.125" style="3" customWidth="1"/>
    <col min="4" max="4" width="5.625" style="3" customWidth="1"/>
    <col min="5" max="5" width="9.625" style="3" customWidth="1"/>
    <col min="6" max="6" width="2.125" style="3" bestFit="1" customWidth="1"/>
    <col min="7" max="7" width="10.625" style="3" customWidth="1"/>
    <col min="8" max="8" width="3.625" style="3" customWidth="1"/>
    <col min="9" max="9" width="12.625" style="3" customWidth="1"/>
    <col min="10" max="10" width="3.375" style="3" customWidth="1"/>
    <col min="11" max="11" width="7.625" style="3" customWidth="1"/>
    <col min="12" max="12" width="2.75390625" style="3" customWidth="1"/>
    <col min="13" max="13" width="4.625" style="3" customWidth="1"/>
    <col min="14" max="14" width="2.75390625" style="3" customWidth="1"/>
    <col min="15" max="15" width="4.625" style="3" customWidth="1"/>
    <col min="16" max="16" width="2.75390625" style="3" customWidth="1"/>
    <col min="17" max="17" width="12.625" style="3" customWidth="1"/>
    <col min="18" max="18" width="3.625" style="3" customWidth="1"/>
    <col min="19" max="19" width="2.75390625" style="3" customWidth="1"/>
    <col min="20" max="20" width="9.00390625" style="3" customWidth="1"/>
    <col min="21" max="21" width="6.00390625" style="3" customWidth="1"/>
    <col min="22" max="26" width="9.00390625" style="3" customWidth="1"/>
    <col min="27" max="27" width="0.74609375" style="3" customWidth="1"/>
    <col min="28" max="16384" width="9.00390625" style="3" customWidth="1"/>
  </cols>
  <sheetData>
    <row r="1" spans="1:18" ht="17.25">
      <c r="A1" s="1" t="s">
        <v>454</v>
      </c>
      <c r="E1" s="4"/>
      <c r="F1" s="4"/>
      <c r="G1" s="4"/>
      <c r="H1" s="4"/>
      <c r="P1" s="790" t="str">
        <f>'表１-①'!AA1</f>
        <v> </v>
      </c>
      <c r="Q1" s="1234"/>
      <c r="R1" s="791"/>
    </row>
    <row r="2" spans="5:18" ht="15" customHeight="1">
      <c r="E2" s="4"/>
      <c r="F2" s="4"/>
      <c r="G2" s="4"/>
      <c r="H2" s="4"/>
      <c r="P2" s="792"/>
      <c r="Q2" s="1235"/>
      <c r="R2" s="793"/>
    </row>
    <row r="3" spans="2:4" ht="18" customHeight="1">
      <c r="B3" s="2" t="s">
        <v>455</v>
      </c>
      <c r="C3" s="2"/>
      <c r="D3" s="2"/>
    </row>
    <row r="4" spans="3:4" ht="18" customHeight="1">
      <c r="C4" s="216" t="s">
        <v>456</v>
      </c>
      <c r="D4" s="2"/>
    </row>
    <row r="5" spans="4:25" ht="17.25" customHeight="1">
      <c r="D5" s="401" t="s">
        <v>441</v>
      </c>
      <c r="F5" s="86"/>
      <c r="G5" s="86"/>
      <c r="H5" s="86"/>
      <c r="I5" s="86"/>
      <c r="J5" s="86"/>
      <c r="K5" s="86"/>
      <c r="L5" s="86"/>
      <c r="M5" s="86"/>
      <c r="N5" s="86"/>
      <c r="O5" s="86"/>
      <c r="P5" s="86"/>
      <c r="Q5" s="86"/>
      <c r="R5" s="86"/>
      <c r="S5" s="517"/>
      <c r="T5" s="517"/>
      <c r="U5" s="517"/>
      <c r="V5" s="143"/>
      <c r="W5" s="143"/>
      <c r="X5" s="143"/>
      <c r="Y5" s="143"/>
    </row>
    <row r="6" spans="4:21" ht="16.5" customHeight="1">
      <c r="D6" s="518" t="s">
        <v>332</v>
      </c>
      <c r="E6" s="401" t="s">
        <v>457</v>
      </c>
      <c r="G6" s="8"/>
      <c r="H6" s="8"/>
      <c r="I6" s="8"/>
      <c r="J6" s="8"/>
      <c r="K6" s="8"/>
      <c r="L6" s="8"/>
      <c r="M6" s="8"/>
      <c r="N6" s="8"/>
      <c r="O6" s="8"/>
      <c r="P6" s="8"/>
      <c r="Q6" s="8"/>
      <c r="R6" s="8"/>
      <c r="S6" s="8"/>
      <c r="T6" s="519"/>
      <c r="U6" s="8"/>
    </row>
    <row r="7" spans="3:21" ht="16.5" customHeight="1">
      <c r="C7" s="86"/>
      <c r="D7" s="518" t="s">
        <v>333</v>
      </c>
      <c r="E7" s="228" t="s">
        <v>499</v>
      </c>
      <c r="G7" s="8"/>
      <c r="H7" s="8"/>
      <c r="I7" s="8"/>
      <c r="J7" s="8"/>
      <c r="K7" s="8"/>
      <c r="L7" s="8"/>
      <c r="M7" s="8"/>
      <c r="N7" s="8"/>
      <c r="O7" s="8"/>
      <c r="P7" s="8"/>
      <c r="Q7" s="8"/>
      <c r="R7" s="8"/>
      <c r="S7" s="8"/>
      <c r="T7" s="8"/>
      <c r="U7" s="8"/>
    </row>
    <row r="8" spans="2:21" ht="18" customHeight="1">
      <c r="B8" s="8"/>
      <c r="C8" s="8"/>
      <c r="D8" s="8"/>
      <c r="E8" s="8"/>
      <c r="F8" s="8"/>
      <c r="G8" s="8"/>
      <c r="H8" s="8"/>
      <c r="I8" s="8"/>
      <c r="J8" s="8"/>
      <c r="K8" s="8"/>
      <c r="L8" s="8"/>
      <c r="M8" s="8"/>
      <c r="N8" s="8"/>
      <c r="O8" s="8"/>
      <c r="P8" s="8"/>
      <c r="Q8" s="8"/>
      <c r="R8" s="8"/>
      <c r="S8" s="8"/>
      <c r="T8" s="8"/>
      <c r="U8" s="8"/>
    </row>
    <row r="9" spans="2:21" ht="15.75" customHeight="1">
      <c r="B9" s="13"/>
      <c r="C9" s="8" t="s">
        <v>443</v>
      </c>
      <c r="D9" s="13"/>
      <c r="G9" s="8"/>
      <c r="H9" s="8"/>
      <c r="I9" s="8"/>
      <c r="J9" s="8"/>
      <c r="K9" s="8"/>
      <c r="L9" s="8"/>
      <c r="M9" s="8"/>
      <c r="N9" s="8"/>
      <c r="O9" s="8"/>
      <c r="P9" s="8"/>
      <c r="Q9" s="8"/>
      <c r="R9" s="8"/>
      <c r="S9" s="8"/>
      <c r="T9" s="8"/>
      <c r="U9" s="8"/>
    </row>
    <row r="10" spans="1:19" s="448" customFormat="1" ht="16.5" customHeight="1">
      <c r="A10" s="446"/>
      <c r="B10" s="446"/>
      <c r="C10" s="463" t="s">
        <v>503</v>
      </c>
      <c r="D10" s="464" t="s">
        <v>444</v>
      </c>
      <c r="F10" s="446"/>
      <c r="G10" s="462"/>
      <c r="H10" s="462"/>
      <c r="I10" s="462"/>
      <c r="J10" s="462"/>
      <c r="K10" s="462"/>
      <c r="L10" s="462"/>
      <c r="M10" s="462"/>
      <c r="N10" s="462"/>
      <c r="O10" s="462"/>
      <c r="P10" s="462"/>
      <c r="Q10" s="462"/>
      <c r="R10" s="462"/>
      <c r="S10" s="462"/>
    </row>
    <row r="11" spans="1:19" s="467" customFormat="1" ht="14.25" customHeight="1">
      <c r="A11" s="450"/>
      <c r="B11" s="450"/>
      <c r="C11" s="465"/>
      <c r="D11" s="466" t="s">
        <v>434</v>
      </c>
      <c r="F11" s="450"/>
      <c r="G11" s="468"/>
      <c r="H11" s="468"/>
      <c r="I11" s="468"/>
      <c r="J11" s="468"/>
      <c r="K11" s="468"/>
      <c r="L11" s="468"/>
      <c r="M11" s="468"/>
      <c r="N11" s="468"/>
      <c r="O11" s="468"/>
      <c r="P11" s="468"/>
      <c r="Q11" s="468"/>
      <c r="R11" s="468"/>
      <c r="S11" s="468"/>
    </row>
    <row r="12" spans="1:17" ht="15" customHeight="1">
      <c r="A12" s="488"/>
      <c r="B12" s="489"/>
      <c r="C12" s="399" t="s">
        <v>504</v>
      </c>
      <c r="D12" s="77" t="s">
        <v>445</v>
      </c>
      <c r="F12" s="490"/>
      <c r="G12" s="490"/>
      <c r="H12" s="490"/>
      <c r="I12" s="490"/>
      <c r="J12" s="490"/>
      <c r="K12" s="490"/>
      <c r="L12" s="490"/>
      <c r="M12" s="490"/>
      <c r="N12" s="490"/>
      <c r="O12" s="490"/>
      <c r="P12" s="490"/>
      <c r="Q12" s="490"/>
    </row>
    <row r="13" spans="3:24" s="520" customFormat="1" ht="15.75" customHeight="1">
      <c r="C13" s="399" t="s">
        <v>551</v>
      </c>
      <c r="D13" s="77" t="s">
        <v>458</v>
      </c>
      <c r="E13" s="24"/>
      <c r="F13" s="396"/>
      <c r="G13" s="396"/>
      <c r="H13" s="396"/>
      <c r="I13" s="396"/>
      <c r="J13" s="396"/>
      <c r="K13" s="396"/>
      <c r="L13" s="396"/>
      <c r="M13" s="396"/>
      <c r="N13" s="396"/>
      <c r="O13" s="396"/>
      <c r="P13" s="396"/>
      <c r="Q13" s="396"/>
      <c r="R13" s="396"/>
      <c r="S13" s="521"/>
      <c r="T13" s="521"/>
      <c r="U13" s="521"/>
      <c r="V13" s="522"/>
      <c r="W13" s="522"/>
      <c r="X13" s="522"/>
    </row>
    <row r="14" spans="3:24" s="520" customFormat="1" ht="15" customHeight="1">
      <c r="C14" s="24"/>
      <c r="D14" s="251" t="s">
        <v>446</v>
      </c>
      <c r="E14" s="24"/>
      <c r="F14" s="396"/>
      <c r="G14" s="396"/>
      <c r="H14" s="396"/>
      <c r="I14" s="396"/>
      <c r="J14" s="396"/>
      <c r="K14" s="396"/>
      <c r="L14" s="396"/>
      <c r="M14" s="396"/>
      <c r="N14" s="396"/>
      <c r="O14" s="396"/>
      <c r="P14" s="396"/>
      <c r="Q14" s="396"/>
      <c r="R14" s="396"/>
      <c r="S14" s="521"/>
      <c r="T14" s="521"/>
      <c r="U14" s="521"/>
      <c r="V14" s="522"/>
      <c r="W14" s="522"/>
      <c r="X14" s="522"/>
    </row>
    <row r="15" spans="1:21" s="24" customFormat="1" ht="16.5" customHeight="1">
      <c r="A15" s="523"/>
      <c r="E15" s="77"/>
      <c r="F15" s="8"/>
      <c r="G15" s="8"/>
      <c r="H15" s="8"/>
      <c r="I15" s="8"/>
      <c r="J15" s="8"/>
      <c r="K15" s="8"/>
      <c r="L15" s="8"/>
      <c r="M15" s="8"/>
      <c r="N15" s="8"/>
      <c r="O15" s="8"/>
      <c r="P15" s="8"/>
      <c r="Q15" s="8"/>
      <c r="R15" s="8"/>
      <c r="S15" s="8"/>
      <c r="T15" s="396"/>
      <c r="U15" s="396"/>
    </row>
    <row r="16" spans="2:18" ht="24" customHeight="1">
      <c r="B16" s="1266" t="s">
        <v>459</v>
      </c>
      <c r="C16" s="1267"/>
      <c r="D16" s="1267"/>
      <c r="E16" s="1267"/>
      <c r="F16" s="1268"/>
      <c r="G16" s="822" t="s">
        <v>553</v>
      </c>
      <c r="H16" s="822"/>
      <c r="I16" s="822"/>
      <c r="J16" s="823"/>
      <c r="K16" s="1266" t="s">
        <v>554</v>
      </c>
      <c r="L16" s="1272"/>
      <c r="M16" s="1272"/>
      <c r="N16" s="1272"/>
      <c r="O16" s="1272"/>
      <c r="P16" s="1273"/>
      <c r="Q16" s="1266" t="s">
        <v>557</v>
      </c>
      <c r="R16" s="823"/>
    </row>
    <row r="17" spans="2:18" s="143" customFormat="1" ht="24" customHeight="1" thickBot="1">
      <c r="B17" s="1269"/>
      <c r="C17" s="1270"/>
      <c r="D17" s="1270"/>
      <c r="E17" s="1270"/>
      <c r="F17" s="1271"/>
      <c r="G17" s="830" t="s">
        <v>460</v>
      </c>
      <c r="H17" s="828"/>
      <c r="I17" s="830" t="s">
        <v>422</v>
      </c>
      <c r="J17" s="828"/>
      <c r="K17" s="1274"/>
      <c r="L17" s="1275"/>
      <c r="M17" s="1275"/>
      <c r="N17" s="1275"/>
      <c r="O17" s="1275"/>
      <c r="P17" s="1276"/>
      <c r="Q17" s="1277"/>
      <c r="R17" s="1278"/>
    </row>
    <row r="18" spans="2:18" s="143" customFormat="1" ht="33" customHeight="1" thickTop="1">
      <c r="B18" s="1255"/>
      <c r="C18" s="1256"/>
      <c r="D18" s="1257"/>
      <c r="E18" s="1257"/>
      <c r="F18" s="1258"/>
      <c r="G18" s="1259"/>
      <c r="H18" s="1261" t="s">
        <v>453</v>
      </c>
      <c r="I18" s="1263"/>
      <c r="J18" s="1265" t="s">
        <v>149</v>
      </c>
      <c r="K18" s="555"/>
      <c r="L18" s="493" t="s">
        <v>139</v>
      </c>
      <c r="M18" s="494"/>
      <c r="N18" s="493" t="s">
        <v>424</v>
      </c>
      <c r="O18" s="494"/>
      <c r="P18" s="495" t="s">
        <v>437</v>
      </c>
      <c r="Q18" s="1230"/>
      <c r="R18" s="1232" t="s">
        <v>461</v>
      </c>
    </row>
    <row r="19" spans="2:18" s="143" customFormat="1" ht="33" customHeight="1" thickBot="1">
      <c r="B19" s="476" t="s">
        <v>248</v>
      </c>
      <c r="C19" s="1225"/>
      <c r="D19" s="1225"/>
      <c r="E19" s="1225"/>
      <c r="F19" s="477" t="s">
        <v>247</v>
      </c>
      <c r="G19" s="1260"/>
      <c r="H19" s="1262"/>
      <c r="I19" s="1264"/>
      <c r="J19" s="1233"/>
      <c r="K19" s="556"/>
      <c r="L19" s="515" t="s">
        <v>139</v>
      </c>
      <c r="M19" s="513"/>
      <c r="N19" s="515" t="s">
        <v>424</v>
      </c>
      <c r="O19" s="513"/>
      <c r="P19" s="516" t="s">
        <v>437</v>
      </c>
      <c r="Q19" s="1231"/>
      <c r="R19" s="1233"/>
    </row>
    <row r="20" spans="2:18" s="143" customFormat="1" ht="33" customHeight="1" thickTop="1">
      <c r="B20" s="1255"/>
      <c r="C20" s="1256"/>
      <c r="D20" s="1257"/>
      <c r="E20" s="1257"/>
      <c r="F20" s="1258"/>
      <c r="G20" s="1259"/>
      <c r="H20" s="1261" t="s">
        <v>453</v>
      </c>
      <c r="I20" s="1263"/>
      <c r="J20" s="1265" t="s">
        <v>149</v>
      </c>
      <c r="K20" s="555"/>
      <c r="L20" s="493" t="s">
        <v>139</v>
      </c>
      <c r="M20" s="494"/>
      <c r="N20" s="493" t="s">
        <v>424</v>
      </c>
      <c r="O20" s="494"/>
      <c r="P20" s="495" t="s">
        <v>437</v>
      </c>
      <c r="Q20" s="1230"/>
      <c r="R20" s="1232" t="s">
        <v>461</v>
      </c>
    </row>
    <row r="21" spans="2:18" s="143" customFormat="1" ht="33" customHeight="1" thickBot="1">
      <c r="B21" s="476" t="s">
        <v>248</v>
      </c>
      <c r="C21" s="1225"/>
      <c r="D21" s="1225"/>
      <c r="E21" s="1225"/>
      <c r="F21" s="477" t="s">
        <v>247</v>
      </c>
      <c r="G21" s="1260"/>
      <c r="H21" s="1262"/>
      <c r="I21" s="1264"/>
      <c r="J21" s="1233"/>
      <c r="K21" s="556"/>
      <c r="L21" s="515" t="s">
        <v>139</v>
      </c>
      <c r="M21" s="513"/>
      <c r="N21" s="515" t="s">
        <v>424</v>
      </c>
      <c r="O21" s="513"/>
      <c r="P21" s="516" t="s">
        <v>437</v>
      </c>
      <c r="Q21" s="1231"/>
      <c r="R21" s="1233"/>
    </row>
    <row r="22" spans="2:18" s="143" customFormat="1" ht="33" customHeight="1" thickTop="1">
      <c r="B22" s="1255"/>
      <c r="C22" s="1256"/>
      <c r="D22" s="1257"/>
      <c r="E22" s="1257"/>
      <c r="F22" s="1258"/>
      <c r="G22" s="1259"/>
      <c r="H22" s="1261" t="s">
        <v>453</v>
      </c>
      <c r="I22" s="1263"/>
      <c r="J22" s="1265" t="s">
        <v>149</v>
      </c>
      <c r="K22" s="555"/>
      <c r="L22" s="493" t="s">
        <v>139</v>
      </c>
      <c r="M22" s="494"/>
      <c r="N22" s="493" t="s">
        <v>424</v>
      </c>
      <c r="O22" s="494"/>
      <c r="P22" s="495" t="s">
        <v>437</v>
      </c>
      <c r="Q22" s="1230"/>
      <c r="R22" s="1232" t="s">
        <v>461</v>
      </c>
    </row>
    <row r="23" spans="2:18" s="143" customFormat="1" ht="33" customHeight="1" thickBot="1">
      <c r="B23" s="476" t="s">
        <v>248</v>
      </c>
      <c r="C23" s="1225"/>
      <c r="D23" s="1225"/>
      <c r="E23" s="1225"/>
      <c r="F23" s="477" t="s">
        <v>247</v>
      </c>
      <c r="G23" s="1260"/>
      <c r="H23" s="1262"/>
      <c r="I23" s="1264"/>
      <c r="J23" s="1233"/>
      <c r="K23" s="556"/>
      <c r="L23" s="515" t="s">
        <v>139</v>
      </c>
      <c r="M23" s="513"/>
      <c r="N23" s="515" t="s">
        <v>424</v>
      </c>
      <c r="O23" s="513"/>
      <c r="P23" s="516" t="s">
        <v>437</v>
      </c>
      <c r="Q23" s="1231"/>
      <c r="R23" s="1233"/>
    </row>
    <row r="24" spans="2:18" s="143" customFormat="1" ht="33" customHeight="1" thickTop="1">
      <c r="B24" s="1255"/>
      <c r="C24" s="1256"/>
      <c r="D24" s="1257"/>
      <c r="E24" s="1257"/>
      <c r="F24" s="1258"/>
      <c r="G24" s="1259"/>
      <c r="H24" s="1261" t="s">
        <v>453</v>
      </c>
      <c r="I24" s="1263"/>
      <c r="J24" s="1265" t="s">
        <v>149</v>
      </c>
      <c r="K24" s="555"/>
      <c r="L24" s="493" t="s">
        <v>139</v>
      </c>
      <c r="M24" s="494"/>
      <c r="N24" s="493" t="s">
        <v>424</v>
      </c>
      <c r="O24" s="494"/>
      <c r="P24" s="495" t="s">
        <v>437</v>
      </c>
      <c r="Q24" s="1230"/>
      <c r="R24" s="1232" t="s">
        <v>461</v>
      </c>
    </row>
    <row r="25" spans="2:18" s="143" customFormat="1" ht="33" customHeight="1" thickBot="1">
      <c r="B25" s="476" t="s">
        <v>248</v>
      </c>
      <c r="C25" s="1225"/>
      <c r="D25" s="1225"/>
      <c r="E25" s="1225"/>
      <c r="F25" s="477" t="s">
        <v>247</v>
      </c>
      <c r="G25" s="1260"/>
      <c r="H25" s="1262"/>
      <c r="I25" s="1264"/>
      <c r="J25" s="1233"/>
      <c r="K25" s="556"/>
      <c r="L25" s="515" t="s">
        <v>139</v>
      </c>
      <c r="M25" s="513"/>
      <c r="N25" s="515" t="s">
        <v>424</v>
      </c>
      <c r="O25" s="513"/>
      <c r="P25" s="516" t="s">
        <v>437</v>
      </c>
      <c r="Q25" s="1231"/>
      <c r="R25" s="1233"/>
    </row>
    <row r="26" spans="2:18" s="143" customFormat="1" ht="33" customHeight="1" thickTop="1">
      <c r="B26" s="1255"/>
      <c r="C26" s="1256"/>
      <c r="D26" s="1257"/>
      <c r="E26" s="1257"/>
      <c r="F26" s="1258"/>
      <c r="G26" s="1259"/>
      <c r="H26" s="1261" t="s">
        <v>453</v>
      </c>
      <c r="I26" s="1263"/>
      <c r="J26" s="1265" t="s">
        <v>149</v>
      </c>
      <c r="K26" s="555"/>
      <c r="L26" s="493" t="s">
        <v>139</v>
      </c>
      <c r="M26" s="494"/>
      <c r="N26" s="493" t="s">
        <v>424</v>
      </c>
      <c r="O26" s="494"/>
      <c r="P26" s="495" t="s">
        <v>437</v>
      </c>
      <c r="Q26" s="1230"/>
      <c r="R26" s="1232" t="s">
        <v>461</v>
      </c>
    </row>
    <row r="27" spans="2:18" s="143" customFormat="1" ht="33" customHeight="1" thickBot="1">
      <c r="B27" s="476" t="s">
        <v>248</v>
      </c>
      <c r="C27" s="1225"/>
      <c r="D27" s="1225"/>
      <c r="E27" s="1225"/>
      <c r="F27" s="477" t="s">
        <v>247</v>
      </c>
      <c r="G27" s="1260"/>
      <c r="H27" s="1262"/>
      <c r="I27" s="1264"/>
      <c r="J27" s="1233"/>
      <c r="K27" s="556"/>
      <c r="L27" s="515" t="s">
        <v>139</v>
      </c>
      <c r="M27" s="513"/>
      <c r="N27" s="515" t="s">
        <v>424</v>
      </c>
      <c r="O27" s="513"/>
      <c r="P27" s="516" t="s">
        <v>437</v>
      </c>
      <c r="Q27" s="1231"/>
      <c r="R27" s="1233"/>
    </row>
    <row r="28" ht="12" customHeight="1" thickTop="1"/>
  </sheetData>
  <sheetProtection/>
  <protectedRanges>
    <protectedRange sqref="D19:F19 D21:F21 D23:F23 D25:F25 D27:F27" name="範囲1_1_1_1"/>
  </protectedRanges>
  <mergeCells count="47">
    <mergeCell ref="B16:F17"/>
    <mergeCell ref="G16:J16"/>
    <mergeCell ref="K16:P17"/>
    <mergeCell ref="Q16:R17"/>
    <mergeCell ref="G17:H17"/>
    <mergeCell ref="I17:J17"/>
    <mergeCell ref="B18:F18"/>
    <mergeCell ref="G18:G19"/>
    <mergeCell ref="H18:H19"/>
    <mergeCell ref="I18:I19"/>
    <mergeCell ref="J18:J19"/>
    <mergeCell ref="Q18:Q19"/>
    <mergeCell ref="R18:R19"/>
    <mergeCell ref="C19:E19"/>
    <mergeCell ref="B20:F20"/>
    <mergeCell ref="G20:G21"/>
    <mergeCell ref="H20:H21"/>
    <mergeCell ref="I20:I21"/>
    <mergeCell ref="J20:J21"/>
    <mergeCell ref="Q20:Q21"/>
    <mergeCell ref="R20:R21"/>
    <mergeCell ref="C21:E21"/>
    <mergeCell ref="B22:F22"/>
    <mergeCell ref="G22:G23"/>
    <mergeCell ref="H22:H23"/>
    <mergeCell ref="I22:I23"/>
    <mergeCell ref="J22:J23"/>
    <mergeCell ref="Q22:Q23"/>
    <mergeCell ref="C23:E23"/>
    <mergeCell ref="B24:F24"/>
    <mergeCell ref="G24:G25"/>
    <mergeCell ref="H24:H25"/>
    <mergeCell ref="I24:I25"/>
    <mergeCell ref="J24:J25"/>
    <mergeCell ref="P1:R2"/>
    <mergeCell ref="R22:R23"/>
    <mergeCell ref="Q24:Q25"/>
    <mergeCell ref="R24:R25"/>
    <mergeCell ref="C25:E25"/>
    <mergeCell ref="R26:R27"/>
    <mergeCell ref="C27:E27"/>
    <mergeCell ref="B26:F26"/>
    <mergeCell ref="G26:G27"/>
    <mergeCell ref="H26:H27"/>
    <mergeCell ref="I26:I27"/>
    <mergeCell ref="J26:J27"/>
    <mergeCell ref="Q26:Q27"/>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6" r:id="rId1"/>
  <headerFooter scaleWithDoc="0" alignWithMargins="0">
    <oddFooter>&amp;L&amp;9 2024.03.01&amp;C-16-</oddFooter>
    <firstFooter>&amp;L&amp;9 2013.10</firstFooter>
  </headerFooter>
  <colBreaks count="1" manualBreakCount="1">
    <brk id="20"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Z27"/>
  <sheetViews>
    <sheetView workbookViewId="0" topLeftCell="A1">
      <selection activeCell="B18" sqref="B18:F18"/>
    </sheetView>
  </sheetViews>
  <sheetFormatPr defaultColWidth="9.00390625" defaultRowHeight="13.5"/>
  <cols>
    <col min="1" max="1" width="3.50390625" style="3" customWidth="1"/>
    <col min="2" max="2" width="2.125" style="3" customWidth="1"/>
    <col min="3" max="3" width="3.125" style="3" customWidth="1"/>
    <col min="4" max="4" width="5.625" style="3" customWidth="1"/>
    <col min="5" max="5" width="9.625" style="3" customWidth="1"/>
    <col min="6" max="6" width="2.125" style="3" bestFit="1" customWidth="1"/>
    <col min="7" max="7" width="10.625" style="3" customWidth="1"/>
    <col min="8" max="8" width="3.625" style="3" customWidth="1"/>
    <col min="9" max="9" width="12.625" style="3" customWidth="1"/>
    <col min="10" max="10" width="3.375" style="3" customWidth="1"/>
    <col min="11" max="11" width="7.625" style="3" customWidth="1"/>
    <col min="12" max="12" width="2.75390625" style="3" customWidth="1"/>
    <col min="13" max="13" width="4.625" style="3" customWidth="1"/>
    <col min="14" max="14" width="2.75390625" style="3" customWidth="1"/>
    <col min="15" max="15" width="4.625" style="3" customWidth="1"/>
    <col min="16" max="16" width="2.75390625" style="3" customWidth="1"/>
    <col min="17" max="17" width="12.625" style="3" customWidth="1"/>
    <col min="18" max="18" width="3.625" style="3" customWidth="1"/>
    <col min="19" max="19" width="2.75390625" style="3" customWidth="1"/>
    <col min="20" max="20" width="9.00390625" style="3" customWidth="1"/>
    <col min="21" max="21" width="6.00390625" style="3" customWidth="1"/>
    <col min="22" max="26" width="9.00390625" style="3" customWidth="1"/>
    <col min="27" max="27" width="0.74609375" style="3" customWidth="1"/>
    <col min="28" max="16384" width="9.00390625" style="3" customWidth="1"/>
  </cols>
  <sheetData>
    <row r="1" spans="1:18" ht="17.25">
      <c r="A1" s="1" t="s">
        <v>462</v>
      </c>
      <c r="E1" s="4"/>
      <c r="F1" s="4"/>
      <c r="G1" s="4"/>
      <c r="H1" s="4"/>
      <c r="P1" s="790" t="str">
        <f>'表１-①'!AA1</f>
        <v> </v>
      </c>
      <c r="Q1" s="1234"/>
      <c r="R1" s="791"/>
    </row>
    <row r="2" spans="5:18" ht="15" customHeight="1">
      <c r="E2" s="4"/>
      <c r="F2" s="4"/>
      <c r="G2" s="4"/>
      <c r="H2" s="4"/>
      <c r="P2" s="792"/>
      <c r="Q2" s="1235"/>
      <c r="R2" s="793"/>
    </row>
    <row r="3" spans="2:4" ht="18" customHeight="1">
      <c r="B3" s="2" t="s">
        <v>463</v>
      </c>
      <c r="C3" s="2"/>
      <c r="D3" s="2"/>
    </row>
    <row r="4" spans="3:4" ht="18" customHeight="1">
      <c r="C4" s="216" t="s">
        <v>464</v>
      </c>
      <c r="D4" s="2"/>
    </row>
    <row r="5" spans="4:26" ht="17.25" customHeight="1">
      <c r="D5" s="401" t="s">
        <v>441</v>
      </c>
      <c r="F5" s="86"/>
      <c r="G5" s="86"/>
      <c r="H5" s="86"/>
      <c r="I5" s="86"/>
      <c r="J5" s="86"/>
      <c r="K5" s="86"/>
      <c r="L5" s="86"/>
      <c r="M5" s="86"/>
      <c r="N5" s="86"/>
      <c r="O5" s="86"/>
      <c r="P5" s="86"/>
      <c r="Q5" s="86"/>
      <c r="R5" s="86"/>
      <c r="S5" s="86"/>
      <c r="T5" s="517"/>
      <c r="U5" s="517"/>
      <c r="V5" s="517"/>
      <c r="W5" s="143"/>
      <c r="X5" s="143"/>
      <c r="Y5" s="143"/>
      <c r="Z5" s="143"/>
    </row>
    <row r="6" spans="4:22" ht="16.5" customHeight="1">
      <c r="D6" s="518" t="s">
        <v>332</v>
      </c>
      <c r="E6" s="401" t="s">
        <v>465</v>
      </c>
      <c r="G6" s="8"/>
      <c r="H6" s="8"/>
      <c r="I6" s="8"/>
      <c r="J6" s="8"/>
      <c r="K6" s="8"/>
      <c r="L6" s="8"/>
      <c r="M6" s="8"/>
      <c r="N6" s="8"/>
      <c r="O6" s="8"/>
      <c r="P6" s="8"/>
      <c r="Q6" s="8"/>
      <c r="R6" s="8"/>
      <c r="S6" s="8"/>
      <c r="T6" s="8"/>
      <c r="U6" s="519"/>
      <c r="V6" s="8"/>
    </row>
    <row r="7" spans="3:22" ht="16.5" customHeight="1">
      <c r="C7" s="86"/>
      <c r="D7" s="518" t="s">
        <v>333</v>
      </c>
      <c r="E7" s="228" t="s">
        <v>499</v>
      </c>
      <c r="G7" s="8"/>
      <c r="H7" s="8"/>
      <c r="I7" s="8"/>
      <c r="J7" s="8"/>
      <c r="K7" s="8"/>
      <c r="L7" s="8"/>
      <c r="M7" s="8"/>
      <c r="N7" s="8"/>
      <c r="O7" s="8"/>
      <c r="P7" s="8"/>
      <c r="Q7" s="8"/>
      <c r="R7" s="8"/>
      <c r="S7" s="8"/>
      <c r="T7" s="8"/>
      <c r="U7" s="8"/>
      <c r="V7" s="8"/>
    </row>
    <row r="8" spans="2:21" ht="18" customHeight="1">
      <c r="B8" s="8"/>
      <c r="C8" s="8"/>
      <c r="D8" s="8"/>
      <c r="E8" s="8"/>
      <c r="F8" s="8"/>
      <c r="G8" s="8"/>
      <c r="H8" s="8"/>
      <c r="I8" s="8"/>
      <c r="J8" s="8"/>
      <c r="K8" s="8"/>
      <c r="L8" s="8"/>
      <c r="M8" s="8"/>
      <c r="N8" s="8"/>
      <c r="O8" s="8"/>
      <c r="P8" s="8"/>
      <c r="Q8" s="8"/>
      <c r="R8" s="8"/>
      <c r="S8" s="8"/>
      <c r="T8" s="8"/>
      <c r="U8" s="8"/>
    </row>
    <row r="9" spans="2:21" ht="15.75" customHeight="1">
      <c r="B9" s="13"/>
      <c r="C9" s="8" t="s">
        <v>443</v>
      </c>
      <c r="D9" s="13"/>
      <c r="G9" s="8"/>
      <c r="H9" s="8"/>
      <c r="I9" s="8"/>
      <c r="J9" s="8"/>
      <c r="K9" s="8"/>
      <c r="L9" s="8"/>
      <c r="M9" s="8"/>
      <c r="N9" s="8"/>
      <c r="O9" s="8"/>
      <c r="P9" s="8"/>
      <c r="Q9" s="8"/>
      <c r="R9" s="8"/>
      <c r="S9" s="8"/>
      <c r="T9" s="8"/>
      <c r="U9" s="8"/>
    </row>
    <row r="10" spans="1:21" s="448" customFormat="1" ht="16.5" customHeight="1">
      <c r="A10" s="446"/>
      <c r="B10" s="446"/>
      <c r="C10" s="463" t="s">
        <v>503</v>
      </c>
      <c r="D10" s="464" t="s">
        <v>444</v>
      </c>
      <c r="F10" s="446"/>
      <c r="G10" s="462"/>
      <c r="H10" s="462"/>
      <c r="I10" s="462"/>
      <c r="J10" s="462"/>
      <c r="K10" s="462"/>
      <c r="L10" s="462"/>
      <c r="M10" s="462"/>
      <c r="N10" s="462"/>
      <c r="O10" s="462"/>
      <c r="P10" s="462"/>
      <c r="Q10" s="462"/>
      <c r="R10" s="462"/>
      <c r="S10" s="462"/>
      <c r="T10" s="462"/>
      <c r="U10" s="462"/>
    </row>
    <row r="11" spans="1:21" s="467" customFormat="1" ht="14.25" customHeight="1">
      <c r="A11" s="450"/>
      <c r="B11" s="450"/>
      <c r="C11" s="465"/>
      <c r="D11" s="466" t="s">
        <v>434</v>
      </c>
      <c r="F11" s="450"/>
      <c r="G11" s="468"/>
      <c r="H11" s="468"/>
      <c r="I11" s="468"/>
      <c r="J11" s="468"/>
      <c r="K11" s="468"/>
      <c r="L11" s="468"/>
      <c r="M11" s="468"/>
      <c r="N11" s="468"/>
      <c r="O11" s="468"/>
      <c r="P11" s="468"/>
      <c r="Q11" s="468"/>
      <c r="R11" s="468"/>
      <c r="S11" s="468"/>
      <c r="T11" s="468"/>
      <c r="U11" s="468"/>
    </row>
    <row r="12" spans="1:18" ht="15" customHeight="1">
      <c r="A12" s="488"/>
      <c r="B12" s="489"/>
      <c r="C12" s="399" t="s">
        <v>504</v>
      </c>
      <c r="D12" s="77" t="s">
        <v>445</v>
      </c>
      <c r="F12" s="490"/>
      <c r="G12" s="490"/>
      <c r="H12" s="490"/>
      <c r="I12" s="490"/>
      <c r="J12" s="490"/>
      <c r="K12" s="490"/>
      <c r="L12" s="490"/>
      <c r="M12" s="490"/>
      <c r="N12" s="490"/>
      <c r="O12" s="490"/>
      <c r="P12" s="490"/>
      <c r="Q12" s="490"/>
      <c r="R12" s="490"/>
    </row>
    <row r="13" spans="3:25" s="24" customFormat="1" ht="15.75" customHeight="1">
      <c r="C13" s="399" t="s">
        <v>551</v>
      </c>
      <c r="D13" s="77" t="s">
        <v>466</v>
      </c>
      <c r="F13" s="396"/>
      <c r="G13" s="396"/>
      <c r="H13" s="396"/>
      <c r="I13" s="396"/>
      <c r="J13" s="396"/>
      <c r="K13" s="396"/>
      <c r="L13" s="396"/>
      <c r="M13" s="396"/>
      <c r="N13" s="396"/>
      <c r="O13" s="396"/>
      <c r="P13" s="396"/>
      <c r="Q13" s="396"/>
      <c r="R13" s="396"/>
      <c r="S13" s="396"/>
      <c r="T13" s="524"/>
      <c r="U13" s="524"/>
      <c r="V13" s="524"/>
      <c r="W13" s="525"/>
      <c r="X13" s="525"/>
      <c r="Y13" s="525"/>
    </row>
    <row r="14" spans="4:25" s="24" customFormat="1" ht="15" customHeight="1">
      <c r="D14" s="251" t="s">
        <v>446</v>
      </c>
      <c r="F14" s="396"/>
      <c r="G14" s="396"/>
      <c r="H14" s="396"/>
      <c r="I14" s="396"/>
      <c r="J14" s="396"/>
      <c r="K14" s="396"/>
      <c r="L14" s="396"/>
      <c r="M14" s="396"/>
      <c r="N14" s="396"/>
      <c r="O14" s="396"/>
      <c r="P14" s="396"/>
      <c r="Q14" s="396"/>
      <c r="R14" s="396"/>
      <c r="S14" s="396"/>
      <c r="T14" s="524"/>
      <c r="U14" s="524"/>
      <c r="V14" s="524"/>
      <c r="W14" s="525"/>
      <c r="X14" s="525"/>
      <c r="Y14" s="525"/>
    </row>
    <row r="15" spans="1:21" s="24" customFormat="1" ht="16.5" customHeight="1">
      <c r="A15" s="523"/>
      <c r="E15" s="77"/>
      <c r="F15" s="8"/>
      <c r="G15" s="8"/>
      <c r="H15" s="8"/>
      <c r="I15" s="8"/>
      <c r="J15" s="8"/>
      <c r="K15" s="8"/>
      <c r="L15" s="8"/>
      <c r="M15" s="8"/>
      <c r="N15" s="8"/>
      <c r="O15" s="8"/>
      <c r="P15" s="8"/>
      <c r="Q15" s="8"/>
      <c r="R15" s="8"/>
      <c r="S15" s="8"/>
      <c r="T15" s="396"/>
      <c r="U15" s="396"/>
    </row>
    <row r="16" spans="2:18" ht="24" customHeight="1">
      <c r="B16" s="1266" t="s">
        <v>459</v>
      </c>
      <c r="C16" s="1267"/>
      <c r="D16" s="1267"/>
      <c r="E16" s="1267"/>
      <c r="F16" s="1268"/>
      <c r="G16" s="822" t="s">
        <v>553</v>
      </c>
      <c r="H16" s="822"/>
      <c r="I16" s="822"/>
      <c r="J16" s="823"/>
      <c r="K16" s="1266" t="s">
        <v>554</v>
      </c>
      <c r="L16" s="1272"/>
      <c r="M16" s="1272"/>
      <c r="N16" s="1272"/>
      <c r="O16" s="1272"/>
      <c r="P16" s="1273"/>
      <c r="Q16" s="1266" t="s">
        <v>557</v>
      </c>
      <c r="R16" s="823"/>
    </row>
    <row r="17" spans="2:18" s="143" customFormat="1" ht="24" customHeight="1" thickBot="1">
      <c r="B17" s="1269"/>
      <c r="C17" s="1270"/>
      <c r="D17" s="1270"/>
      <c r="E17" s="1270"/>
      <c r="F17" s="1271"/>
      <c r="G17" s="830" t="s">
        <v>460</v>
      </c>
      <c r="H17" s="828"/>
      <c r="I17" s="830" t="s">
        <v>422</v>
      </c>
      <c r="J17" s="828"/>
      <c r="K17" s="1274"/>
      <c r="L17" s="1275"/>
      <c r="M17" s="1275"/>
      <c r="N17" s="1275"/>
      <c r="O17" s="1275"/>
      <c r="P17" s="1276"/>
      <c r="Q17" s="1277"/>
      <c r="R17" s="1278"/>
    </row>
    <row r="18" spans="2:18" s="143" customFormat="1" ht="33" customHeight="1" thickTop="1">
      <c r="B18" s="1255"/>
      <c r="C18" s="1256"/>
      <c r="D18" s="1257"/>
      <c r="E18" s="1257"/>
      <c r="F18" s="1258"/>
      <c r="G18" s="1279"/>
      <c r="H18" s="1261" t="s">
        <v>453</v>
      </c>
      <c r="I18" s="1263"/>
      <c r="J18" s="1265" t="s">
        <v>149</v>
      </c>
      <c r="K18" s="555"/>
      <c r="L18" s="493" t="s">
        <v>139</v>
      </c>
      <c r="M18" s="494"/>
      <c r="N18" s="493" t="s">
        <v>424</v>
      </c>
      <c r="O18" s="494"/>
      <c r="P18" s="495" t="s">
        <v>437</v>
      </c>
      <c r="Q18" s="1230"/>
      <c r="R18" s="1232" t="s">
        <v>461</v>
      </c>
    </row>
    <row r="19" spans="2:18" s="143" customFormat="1" ht="33" customHeight="1" thickBot="1">
      <c r="B19" s="476" t="s">
        <v>248</v>
      </c>
      <c r="C19" s="1225"/>
      <c r="D19" s="1225"/>
      <c r="E19" s="1225"/>
      <c r="F19" s="477" t="s">
        <v>247</v>
      </c>
      <c r="G19" s="1280"/>
      <c r="H19" s="1262"/>
      <c r="I19" s="1264"/>
      <c r="J19" s="1233"/>
      <c r="K19" s="556"/>
      <c r="L19" s="515" t="s">
        <v>139</v>
      </c>
      <c r="M19" s="513"/>
      <c r="N19" s="515" t="s">
        <v>424</v>
      </c>
      <c r="O19" s="513"/>
      <c r="P19" s="516" t="s">
        <v>437</v>
      </c>
      <c r="Q19" s="1231"/>
      <c r="R19" s="1233"/>
    </row>
    <row r="20" spans="2:18" s="143" customFormat="1" ht="33" customHeight="1" thickTop="1">
      <c r="B20" s="1255"/>
      <c r="C20" s="1256"/>
      <c r="D20" s="1257"/>
      <c r="E20" s="1257"/>
      <c r="F20" s="1258"/>
      <c r="G20" s="1279"/>
      <c r="H20" s="1261" t="s">
        <v>453</v>
      </c>
      <c r="I20" s="1263"/>
      <c r="J20" s="1265" t="s">
        <v>149</v>
      </c>
      <c r="K20" s="555"/>
      <c r="L20" s="493" t="s">
        <v>139</v>
      </c>
      <c r="M20" s="494"/>
      <c r="N20" s="493" t="s">
        <v>424</v>
      </c>
      <c r="O20" s="494"/>
      <c r="P20" s="495" t="s">
        <v>437</v>
      </c>
      <c r="Q20" s="1230"/>
      <c r="R20" s="1232" t="s">
        <v>461</v>
      </c>
    </row>
    <row r="21" spans="2:18" s="143" customFormat="1" ht="33" customHeight="1" thickBot="1">
      <c r="B21" s="476" t="s">
        <v>248</v>
      </c>
      <c r="C21" s="1225"/>
      <c r="D21" s="1225"/>
      <c r="E21" s="1225"/>
      <c r="F21" s="477" t="s">
        <v>247</v>
      </c>
      <c r="G21" s="1280"/>
      <c r="H21" s="1262"/>
      <c r="I21" s="1264"/>
      <c r="J21" s="1233"/>
      <c r="K21" s="556"/>
      <c r="L21" s="515" t="s">
        <v>139</v>
      </c>
      <c r="M21" s="513"/>
      <c r="N21" s="515" t="s">
        <v>424</v>
      </c>
      <c r="O21" s="513"/>
      <c r="P21" s="516" t="s">
        <v>437</v>
      </c>
      <c r="Q21" s="1231"/>
      <c r="R21" s="1233"/>
    </row>
    <row r="22" spans="2:18" s="143" customFormat="1" ht="33" customHeight="1" thickTop="1">
      <c r="B22" s="1255"/>
      <c r="C22" s="1256"/>
      <c r="D22" s="1257"/>
      <c r="E22" s="1257"/>
      <c r="F22" s="1258"/>
      <c r="G22" s="1279"/>
      <c r="H22" s="1261" t="s">
        <v>453</v>
      </c>
      <c r="I22" s="1263"/>
      <c r="J22" s="1265" t="s">
        <v>149</v>
      </c>
      <c r="K22" s="555"/>
      <c r="L22" s="493" t="s">
        <v>139</v>
      </c>
      <c r="M22" s="494"/>
      <c r="N22" s="493" t="s">
        <v>424</v>
      </c>
      <c r="O22" s="494"/>
      <c r="P22" s="495" t="s">
        <v>437</v>
      </c>
      <c r="Q22" s="1230"/>
      <c r="R22" s="1232" t="s">
        <v>461</v>
      </c>
    </row>
    <row r="23" spans="2:18" s="143" customFormat="1" ht="33" customHeight="1" thickBot="1">
      <c r="B23" s="476" t="s">
        <v>248</v>
      </c>
      <c r="C23" s="1225"/>
      <c r="D23" s="1225"/>
      <c r="E23" s="1225"/>
      <c r="F23" s="477" t="s">
        <v>247</v>
      </c>
      <c r="G23" s="1280"/>
      <c r="H23" s="1262"/>
      <c r="I23" s="1264"/>
      <c r="J23" s="1233"/>
      <c r="K23" s="556"/>
      <c r="L23" s="515" t="s">
        <v>139</v>
      </c>
      <c r="M23" s="513"/>
      <c r="N23" s="515" t="s">
        <v>424</v>
      </c>
      <c r="O23" s="513"/>
      <c r="P23" s="516" t="s">
        <v>437</v>
      </c>
      <c r="Q23" s="1231"/>
      <c r="R23" s="1233"/>
    </row>
    <row r="24" spans="2:18" s="143" customFormat="1" ht="33" customHeight="1" thickTop="1">
      <c r="B24" s="1255"/>
      <c r="C24" s="1256"/>
      <c r="D24" s="1257"/>
      <c r="E24" s="1257"/>
      <c r="F24" s="1258"/>
      <c r="G24" s="1279"/>
      <c r="H24" s="1261" t="s">
        <v>453</v>
      </c>
      <c r="I24" s="1263"/>
      <c r="J24" s="1265" t="s">
        <v>149</v>
      </c>
      <c r="K24" s="555"/>
      <c r="L24" s="493" t="s">
        <v>139</v>
      </c>
      <c r="M24" s="494"/>
      <c r="N24" s="493" t="s">
        <v>424</v>
      </c>
      <c r="O24" s="494"/>
      <c r="P24" s="495" t="s">
        <v>437</v>
      </c>
      <c r="Q24" s="1230"/>
      <c r="R24" s="1232" t="s">
        <v>461</v>
      </c>
    </row>
    <row r="25" spans="2:18" s="143" customFormat="1" ht="33" customHeight="1" thickBot="1">
      <c r="B25" s="476" t="s">
        <v>248</v>
      </c>
      <c r="C25" s="1225"/>
      <c r="D25" s="1225"/>
      <c r="E25" s="1225"/>
      <c r="F25" s="477" t="s">
        <v>247</v>
      </c>
      <c r="G25" s="1280"/>
      <c r="H25" s="1262"/>
      <c r="I25" s="1264"/>
      <c r="J25" s="1233"/>
      <c r="K25" s="556"/>
      <c r="L25" s="515" t="s">
        <v>139</v>
      </c>
      <c r="M25" s="513"/>
      <c r="N25" s="515" t="s">
        <v>424</v>
      </c>
      <c r="O25" s="513"/>
      <c r="P25" s="516" t="s">
        <v>437</v>
      </c>
      <c r="Q25" s="1231"/>
      <c r="R25" s="1233"/>
    </row>
    <row r="26" spans="2:18" s="143" customFormat="1" ht="33" customHeight="1" thickTop="1">
      <c r="B26" s="1255"/>
      <c r="C26" s="1256"/>
      <c r="D26" s="1257"/>
      <c r="E26" s="1257"/>
      <c r="F26" s="1258"/>
      <c r="G26" s="1279"/>
      <c r="H26" s="1261" t="s">
        <v>453</v>
      </c>
      <c r="I26" s="1263"/>
      <c r="J26" s="1265" t="s">
        <v>149</v>
      </c>
      <c r="K26" s="555"/>
      <c r="L26" s="493" t="s">
        <v>139</v>
      </c>
      <c r="M26" s="494"/>
      <c r="N26" s="493" t="s">
        <v>424</v>
      </c>
      <c r="O26" s="494"/>
      <c r="P26" s="495" t="s">
        <v>437</v>
      </c>
      <c r="Q26" s="1230"/>
      <c r="R26" s="1232" t="s">
        <v>461</v>
      </c>
    </row>
    <row r="27" spans="2:18" s="143" customFormat="1" ht="33" customHeight="1" thickBot="1">
      <c r="B27" s="476" t="s">
        <v>248</v>
      </c>
      <c r="C27" s="1225"/>
      <c r="D27" s="1225"/>
      <c r="E27" s="1225"/>
      <c r="F27" s="477" t="s">
        <v>247</v>
      </c>
      <c r="G27" s="1280"/>
      <c r="H27" s="1262"/>
      <c r="I27" s="1264"/>
      <c r="J27" s="1233"/>
      <c r="K27" s="556"/>
      <c r="L27" s="515" t="s">
        <v>139</v>
      </c>
      <c r="M27" s="513"/>
      <c r="N27" s="515" t="s">
        <v>424</v>
      </c>
      <c r="O27" s="513"/>
      <c r="P27" s="516" t="s">
        <v>437</v>
      </c>
      <c r="Q27" s="1231"/>
      <c r="R27" s="1233"/>
    </row>
    <row r="28" ht="12" customHeight="1" thickTop="1"/>
  </sheetData>
  <sheetProtection/>
  <protectedRanges>
    <protectedRange sqref="D19:F19 D21:F21 D25:F25 D27:F27 D23:F23" name="範囲1_1_1_1_1"/>
  </protectedRanges>
  <mergeCells count="47">
    <mergeCell ref="B16:F17"/>
    <mergeCell ref="G16:J16"/>
    <mergeCell ref="K16:P17"/>
    <mergeCell ref="Q16:R17"/>
    <mergeCell ref="G17:H17"/>
    <mergeCell ref="I17:J17"/>
    <mergeCell ref="B18:F18"/>
    <mergeCell ref="G18:G19"/>
    <mergeCell ref="H18:H19"/>
    <mergeCell ref="I18:I19"/>
    <mergeCell ref="J18:J19"/>
    <mergeCell ref="Q18:Q19"/>
    <mergeCell ref="R18:R19"/>
    <mergeCell ref="C19:E19"/>
    <mergeCell ref="B20:F20"/>
    <mergeCell ref="G20:G21"/>
    <mergeCell ref="H20:H21"/>
    <mergeCell ref="I20:I21"/>
    <mergeCell ref="J20:J21"/>
    <mergeCell ref="Q20:Q21"/>
    <mergeCell ref="R20:R21"/>
    <mergeCell ref="C21:E21"/>
    <mergeCell ref="B22:F22"/>
    <mergeCell ref="G22:G23"/>
    <mergeCell ref="H22:H23"/>
    <mergeCell ref="I22:I23"/>
    <mergeCell ref="J22:J23"/>
    <mergeCell ref="Q22:Q23"/>
    <mergeCell ref="C23:E23"/>
    <mergeCell ref="B24:F24"/>
    <mergeCell ref="G24:G25"/>
    <mergeCell ref="H24:H25"/>
    <mergeCell ref="I24:I25"/>
    <mergeCell ref="J24:J25"/>
    <mergeCell ref="P1:R2"/>
    <mergeCell ref="R22:R23"/>
    <mergeCell ref="Q24:Q25"/>
    <mergeCell ref="R24:R25"/>
    <mergeCell ref="C25:E25"/>
    <mergeCell ref="R26:R27"/>
    <mergeCell ref="C27:E27"/>
    <mergeCell ref="B26:F26"/>
    <mergeCell ref="G26:G27"/>
    <mergeCell ref="H26:H27"/>
    <mergeCell ref="I26:I27"/>
    <mergeCell ref="J26:J27"/>
    <mergeCell ref="Q26:Q27"/>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6" r:id="rId1"/>
  <headerFooter scaleWithDoc="0" alignWithMargins="0">
    <oddFooter>&amp;L&amp;9 2024.03.01&amp;C-17-</oddFooter>
    <firstFooter>&amp;L&amp;9 2013.10</firstFooter>
  </headerFooter>
  <colBreaks count="1" manualBreakCount="1">
    <brk id="20" max="65535" man="1"/>
  </colBreaks>
</worksheet>
</file>

<file path=xl/worksheets/sheet19.xml><?xml version="1.0" encoding="utf-8"?>
<worksheet xmlns="http://schemas.openxmlformats.org/spreadsheetml/2006/main" xmlns:r="http://schemas.openxmlformats.org/officeDocument/2006/relationships">
  <sheetPr>
    <tabColor rgb="FF0070C0"/>
  </sheetPr>
  <dimension ref="B1:BE47"/>
  <sheetViews>
    <sheetView showGridLines="0" view="pageBreakPreview" zoomScale="70" zoomScaleNormal="70" zoomScaleSheetLayoutView="70" zoomScalePageLayoutView="70" workbookViewId="0" topLeftCell="A1">
      <selection activeCell="A1" sqref="A1"/>
    </sheetView>
  </sheetViews>
  <sheetFormatPr defaultColWidth="9.00390625" defaultRowHeight="13.5"/>
  <cols>
    <col min="1" max="1" width="0.6171875" style="168" customWidth="1"/>
    <col min="2" max="27" width="3.75390625" style="168" customWidth="1"/>
    <col min="28" max="28" width="0.6171875" style="168" customWidth="1"/>
    <col min="29" max="29" width="0.6171875" style="2" customWidth="1"/>
    <col min="30" max="55" width="3.75390625" style="2" customWidth="1"/>
    <col min="56" max="56" width="0.6171875" style="2" customWidth="1"/>
    <col min="57" max="94" width="3.75390625" style="168" customWidth="1"/>
    <col min="95" max="16384" width="9.00390625" style="168" customWidth="1"/>
  </cols>
  <sheetData>
    <row r="1" spans="29:56" ht="3.75" customHeight="1" thickBot="1">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row>
    <row r="2" spans="2:56" ht="22.5" customHeight="1">
      <c r="B2" s="1302" t="s">
        <v>251</v>
      </c>
      <c r="C2" s="1302"/>
      <c r="D2" s="1302"/>
      <c r="E2" s="1302"/>
      <c r="F2" s="1302"/>
      <c r="G2" s="1302"/>
      <c r="H2" s="1302"/>
      <c r="I2" s="1302"/>
      <c r="J2" s="1302"/>
      <c r="K2" s="1302"/>
      <c r="L2" s="1302"/>
      <c r="M2" s="1302"/>
      <c r="N2" s="1302"/>
      <c r="O2" s="1302"/>
      <c r="P2" s="1302"/>
      <c r="Q2" s="1302"/>
      <c r="R2" s="1302"/>
      <c r="S2" s="1302"/>
      <c r="T2" s="1302"/>
      <c r="U2" s="1302"/>
      <c r="V2" s="1302"/>
      <c r="W2" s="1302"/>
      <c r="X2" s="1302"/>
      <c r="Y2" s="1302"/>
      <c r="Z2" s="183"/>
      <c r="AA2" s="183"/>
      <c r="AC2" s="184"/>
      <c r="AD2" s="1314"/>
      <c r="AE2" s="1315"/>
      <c r="AF2" s="1315"/>
      <c r="AG2" s="1315"/>
      <c r="AH2" s="1315"/>
      <c r="AI2" s="1315"/>
      <c r="AJ2" s="1315"/>
      <c r="AK2" s="1315"/>
      <c r="AL2" s="1315"/>
      <c r="AM2" s="1315"/>
      <c r="AN2" s="1315"/>
      <c r="AO2" s="1315"/>
      <c r="AP2" s="1315"/>
      <c r="AQ2" s="1315"/>
      <c r="AR2" s="1315"/>
      <c r="AS2" s="1315"/>
      <c r="AT2" s="1315"/>
      <c r="AU2" s="1315"/>
      <c r="AV2" s="1315"/>
      <c r="AW2" s="1315"/>
      <c r="AX2" s="1315"/>
      <c r="AY2" s="1315"/>
      <c r="AZ2" s="1315"/>
      <c r="BA2" s="1315"/>
      <c r="BB2" s="186"/>
      <c r="BC2" s="187"/>
      <c r="BD2" s="184"/>
    </row>
    <row r="3" spans="2:56" ht="22.5" customHeight="1">
      <c r="B3" s="1302"/>
      <c r="C3" s="1302"/>
      <c r="D3" s="1302"/>
      <c r="E3" s="1302"/>
      <c r="F3" s="1302"/>
      <c r="G3" s="1302"/>
      <c r="H3" s="1302"/>
      <c r="I3" s="1302"/>
      <c r="J3" s="1302"/>
      <c r="K3" s="1302"/>
      <c r="L3" s="1302"/>
      <c r="M3" s="1302"/>
      <c r="N3" s="1302"/>
      <c r="O3" s="1302"/>
      <c r="P3" s="1302"/>
      <c r="Q3" s="1302"/>
      <c r="R3" s="1302"/>
      <c r="S3" s="1302"/>
      <c r="T3" s="1302"/>
      <c r="U3" s="1302"/>
      <c r="V3" s="1302"/>
      <c r="W3" s="1302"/>
      <c r="X3" s="1302"/>
      <c r="Y3" s="1302"/>
      <c r="Z3" s="182"/>
      <c r="AA3" s="183"/>
      <c r="AC3" s="184"/>
      <c r="AD3" s="1301"/>
      <c r="AE3" s="1302"/>
      <c r="AF3" s="1302"/>
      <c r="AG3" s="1302"/>
      <c r="AH3" s="1302"/>
      <c r="AI3" s="1302"/>
      <c r="AJ3" s="1302"/>
      <c r="AK3" s="1302"/>
      <c r="AL3" s="1302"/>
      <c r="AM3" s="1302"/>
      <c r="AN3" s="1302"/>
      <c r="AO3" s="1302"/>
      <c r="AP3" s="1302"/>
      <c r="AQ3" s="1302"/>
      <c r="AR3" s="1302"/>
      <c r="AS3" s="1302"/>
      <c r="AT3" s="1302"/>
      <c r="AU3" s="1302"/>
      <c r="AV3" s="1302"/>
      <c r="AW3" s="1302"/>
      <c r="AX3" s="1302"/>
      <c r="AY3" s="1302"/>
      <c r="AZ3" s="1302"/>
      <c r="BA3" s="1302"/>
      <c r="BB3" s="185"/>
      <c r="BC3" s="188"/>
      <c r="BD3" s="184"/>
    </row>
    <row r="4" spans="2:56" ht="22.5" customHeight="1">
      <c r="B4" s="183"/>
      <c r="C4" s="1316" t="s">
        <v>218</v>
      </c>
      <c r="D4" s="1316"/>
      <c r="E4" s="1316"/>
      <c r="F4" s="1316"/>
      <c r="G4" s="1316"/>
      <c r="H4" s="1316"/>
      <c r="I4" s="1316" t="s">
        <v>217</v>
      </c>
      <c r="J4" s="1316"/>
      <c r="K4" s="1316"/>
      <c r="L4" s="1316"/>
      <c r="M4" s="1316" t="s">
        <v>245</v>
      </c>
      <c r="N4" s="1316"/>
      <c r="O4" s="1316"/>
      <c r="P4" s="1316"/>
      <c r="Q4" s="1317" t="s">
        <v>246</v>
      </c>
      <c r="R4" s="1318"/>
      <c r="S4" s="1318"/>
      <c r="T4" s="1319"/>
      <c r="U4" s="1320"/>
      <c r="V4" s="1320"/>
      <c r="W4" s="1320"/>
      <c r="X4" s="1320"/>
      <c r="Y4" s="1320"/>
      <c r="Z4" s="1320"/>
      <c r="AA4" s="1320"/>
      <c r="AC4" s="184"/>
      <c r="AD4" s="189"/>
      <c r="AE4" s="1284"/>
      <c r="AF4" s="1284"/>
      <c r="AG4" s="1284"/>
      <c r="AH4" s="1284"/>
      <c r="AI4" s="1284"/>
      <c r="AJ4" s="1284"/>
      <c r="AK4" s="1284"/>
      <c r="AL4" s="1284"/>
      <c r="AM4" s="1284"/>
      <c r="AN4" s="1284"/>
      <c r="AO4" s="1284"/>
      <c r="AP4" s="1284"/>
      <c r="AQ4" s="1284"/>
      <c r="AR4" s="1284"/>
      <c r="AS4" s="1284"/>
      <c r="AT4" s="1284"/>
      <c r="AU4" s="1284"/>
      <c r="AV4" s="1284"/>
      <c r="AW4" s="1284"/>
      <c r="AX4" s="1284"/>
      <c r="AY4" s="1284"/>
      <c r="AZ4" s="1284"/>
      <c r="BA4" s="1284"/>
      <c r="BB4" s="1284"/>
      <c r="BC4" s="188"/>
      <c r="BD4" s="184"/>
    </row>
    <row r="5" spans="2:56" ht="22.5" customHeight="1">
      <c r="B5" s="183"/>
      <c r="C5" s="1316"/>
      <c r="D5" s="1316"/>
      <c r="E5" s="1316"/>
      <c r="F5" s="1316"/>
      <c r="G5" s="1316"/>
      <c r="H5" s="1316"/>
      <c r="I5" s="1316"/>
      <c r="J5" s="1316"/>
      <c r="K5" s="1316"/>
      <c r="L5" s="1316"/>
      <c r="M5" s="1321" t="e">
        <f>#REF!</f>
        <v>#REF!</v>
      </c>
      <c r="N5" s="1322"/>
      <c r="O5" s="1323" t="s">
        <v>219</v>
      </c>
      <c r="P5" s="1324"/>
      <c r="Q5" s="1325">
        <v>26</v>
      </c>
      <c r="R5" s="1326"/>
      <c r="S5" s="1323" t="s">
        <v>219</v>
      </c>
      <c r="T5" s="1324"/>
      <c r="U5" s="1320"/>
      <c r="V5" s="1320"/>
      <c r="W5" s="1320"/>
      <c r="X5" s="1320"/>
      <c r="Y5" s="1320"/>
      <c r="Z5" s="1320"/>
      <c r="AA5" s="1320"/>
      <c r="AC5" s="184"/>
      <c r="AD5" s="189"/>
      <c r="AE5" s="1284"/>
      <c r="AF5" s="1284"/>
      <c r="AG5" s="1284"/>
      <c r="AH5" s="1284"/>
      <c r="AI5" s="1284"/>
      <c r="AJ5" s="1284"/>
      <c r="AK5" s="1284"/>
      <c r="AL5" s="1284"/>
      <c r="AM5" s="1284"/>
      <c r="AN5" s="1284"/>
      <c r="AO5" s="1284"/>
      <c r="AP5" s="1284"/>
      <c r="AQ5" s="1284"/>
      <c r="AR5" s="1284"/>
      <c r="AS5" s="1284"/>
      <c r="AT5" s="1284"/>
      <c r="AU5" s="1284"/>
      <c r="AV5" s="1284"/>
      <c r="AW5" s="1284"/>
      <c r="AX5" s="1284"/>
      <c r="AY5" s="1284"/>
      <c r="AZ5" s="1284"/>
      <c r="BA5" s="1284"/>
      <c r="BB5" s="1284"/>
      <c r="BC5" s="188"/>
      <c r="BD5" s="184"/>
    </row>
    <row r="6" spans="2:56" ht="22.5" customHeight="1">
      <c r="B6" s="183"/>
      <c r="C6" s="1281" t="s">
        <v>241</v>
      </c>
      <c r="D6" s="1282"/>
      <c r="E6" s="1303" t="s">
        <v>243</v>
      </c>
      <c r="F6" s="1304"/>
      <c r="G6" s="1304"/>
      <c r="H6" s="1305"/>
      <c r="I6" s="1294" t="s">
        <v>215</v>
      </c>
      <c r="J6" s="1294"/>
      <c r="K6" s="1294"/>
      <c r="L6" s="1294"/>
      <c r="M6" s="1292" t="e">
        <f>#REF!</f>
        <v>#REF!</v>
      </c>
      <c r="N6" s="1292"/>
      <c r="O6" s="1292"/>
      <c r="P6" s="1292"/>
      <c r="Q6" s="1312">
        <v>25000</v>
      </c>
      <c r="R6" s="1312"/>
      <c r="S6" s="1312"/>
      <c r="T6" s="1312"/>
      <c r="U6" s="1293"/>
      <c r="V6" s="1293"/>
      <c r="W6" s="1293"/>
      <c r="X6" s="1293"/>
      <c r="Y6" s="1293"/>
      <c r="Z6" s="1293"/>
      <c r="AA6" s="1293"/>
      <c r="AC6" s="184"/>
      <c r="AD6" s="1301" t="s">
        <v>252</v>
      </c>
      <c r="AE6" s="1302"/>
      <c r="AF6" s="1302"/>
      <c r="AG6" s="1302"/>
      <c r="AH6" s="1302"/>
      <c r="AI6" s="1302"/>
      <c r="AJ6" s="1302"/>
      <c r="AK6" s="1302"/>
      <c r="AL6" s="1302"/>
      <c r="AM6" s="1302"/>
      <c r="AN6" s="1302"/>
      <c r="AO6" s="1302"/>
      <c r="AP6" s="1302"/>
      <c r="AQ6" s="1302"/>
      <c r="AR6" s="1302"/>
      <c r="AS6" s="1302"/>
      <c r="AT6" s="1302"/>
      <c r="AU6" s="1302"/>
      <c r="AV6" s="1302"/>
      <c r="AW6" s="1302"/>
      <c r="AX6" s="1302"/>
      <c r="AY6" s="1302"/>
      <c r="AZ6" s="1302"/>
      <c r="BA6" s="1302"/>
      <c r="BB6" s="185"/>
      <c r="BC6" s="188"/>
      <c r="BD6" s="184"/>
    </row>
    <row r="7" spans="2:56" ht="22.5" customHeight="1">
      <c r="B7" s="183"/>
      <c r="C7" s="1282"/>
      <c r="D7" s="1282"/>
      <c r="E7" s="1306"/>
      <c r="F7" s="1307"/>
      <c r="G7" s="1307"/>
      <c r="H7" s="1308"/>
      <c r="I7" s="1294"/>
      <c r="J7" s="1294"/>
      <c r="K7" s="1294"/>
      <c r="L7" s="1294"/>
      <c r="M7" s="1292"/>
      <c r="N7" s="1292"/>
      <c r="O7" s="1292"/>
      <c r="P7" s="1292"/>
      <c r="Q7" s="1312"/>
      <c r="R7" s="1312"/>
      <c r="S7" s="1312"/>
      <c r="T7" s="1312"/>
      <c r="U7" s="1293"/>
      <c r="V7" s="1293"/>
      <c r="W7" s="1293"/>
      <c r="X7" s="1293"/>
      <c r="Y7" s="1293"/>
      <c r="Z7" s="1293"/>
      <c r="AA7" s="1293"/>
      <c r="AC7" s="184"/>
      <c r="AD7" s="1301"/>
      <c r="AE7" s="1302"/>
      <c r="AF7" s="1302"/>
      <c r="AG7" s="1302"/>
      <c r="AH7" s="1302"/>
      <c r="AI7" s="1302"/>
      <c r="AJ7" s="1302"/>
      <c r="AK7" s="1302"/>
      <c r="AL7" s="1302"/>
      <c r="AM7" s="1302"/>
      <c r="AN7" s="1302"/>
      <c r="AO7" s="1302"/>
      <c r="AP7" s="1302"/>
      <c r="AQ7" s="1302"/>
      <c r="AR7" s="1302"/>
      <c r="AS7" s="1302"/>
      <c r="AT7" s="1302"/>
      <c r="AU7" s="1302"/>
      <c r="AV7" s="1302"/>
      <c r="AW7" s="1302"/>
      <c r="AX7" s="1302"/>
      <c r="AY7" s="1302"/>
      <c r="AZ7" s="1302"/>
      <c r="BA7" s="1302"/>
      <c r="BB7" s="185"/>
      <c r="BC7" s="188"/>
      <c r="BD7" s="184"/>
    </row>
    <row r="8" spans="2:56" ht="22.5" customHeight="1">
      <c r="B8" s="183"/>
      <c r="C8" s="1282"/>
      <c r="D8" s="1282"/>
      <c r="E8" s="1309"/>
      <c r="F8" s="1310"/>
      <c r="G8" s="1310"/>
      <c r="H8" s="1311"/>
      <c r="I8" s="1313" t="s">
        <v>233</v>
      </c>
      <c r="J8" s="1294"/>
      <c r="K8" s="1294"/>
      <c r="L8" s="1294"/>
      <c r="M8" s="1292" t="e">
        <f>#REF!</f>
        <v>#REF!</v>
      </c>
      <c r="N8" s="1292"/>
      <c r="O8" s="1292"/>
      <c r="P8" s="1292"/>
      <c r="Q8" s="1292" t="e">
        <f>Q6*E11</f>
        <v>#REF!</v>
      </c>
      <c r="R8" s="1292"/>
      <c r="S8" s="1292"/>
      <c r="T8" s="1292"/>
      <c r="U8" s="1293"/>
      <c r="V8" s="1293"/>
      <c r="W8" s="1293"/>
      <c r="X8" s="1293"/>
      <c r="Y8" s="1293"/>
      <c r="Z8" s="1293"/>
      <c r="AA8" s="1293"/>
      <c r="AC8" s="184"/>
      <c r="AD8" s="193" t="s">
        <v>240</v>
      </c>
      <c r="AE8" s="1284" t="s">
        <v>253</v>
      </c>
      <c r="AF8" s="1284"/>
      <c r="AG8" s="1284"/>
      <c r="AH8" s="1284"/>
      <c r="AI8" s="1284"/>
      <c r="AJ8" s="1284"/>
      <c r="AK8" s="1284"/>
      <c r="AL8" s="1284"/>
      <c r="AM8" s="1284"/>
      <c r="AN8" s="1284"/>
      <c r="AO8" s="1284"/>
      <c r="AP8" s="1284"/>
      <c r="AQ8" s="1284"/>
      <c r="AR8" s="1284"/>
      <c r="AS8" s="1284"/>
      <c r="AT8" s="1284"/>
      <c r="AU8" s="1284"/>
      <c r="AV8" s="1284"/>
      <c r="AW8" s="1284"/>
      <c r="AX8" s="1284"/>
      <c r="AY8" s="1284"/>
      <c r="AZ8" s="1284"/>
      <c r="BA8" s="1284"/>
      <c r="BB8" s="1284"/>
      <c r="BC8" s="192"/>
      <c r="BD8" s="184"/>
    </row>
    <row r="9" spans="2:56" ht="22.5" customHeight="1">
      <c r="B9" s="183"/>
      <c r="C9" s="1282"/>
      <c r="D9" s="1282"/>
      <c r="E9" s="1295" t="s">
        <v>236</v>
      </c>
      <c r="F9" s="1296"/>
      <c r="G9" s="1296"/>
      <c r="H9" s="1297"/>
      <c r="I9" s="1294"/>
      <c r="J9" s="1294"/>
      <c r="K9" s="1294"/>
      <c r="L9" s="1294"/>
      <c r="M9" s="1292"/>
      <c r="N9" s="1292"/>
      <c r="O9" s="1292"/>
      <c r="P9" s="1292"/>
      <c r="Q9" s="1292"/>
      <c r="R9" s="1292"/>
      <c r="S9" s="1292"/>
      <c r="T9" s="1292"/>
      <c r="U9" s="1293"/>
      <c r="V9" s="1293"/>
      <c r="W9" s="1293"/>
      <c r="X9" s="1293"/>
      <c r="Y9" s="1293"/>
      <c r="Z9" s="1293"/>
      <c r="AA9" s="1293"/>
      <c r="AC9" s="184"/>
      <c r="AD9" s="193"/>
      <c r="AE9" s="1284" t="s">
        <v>254</v>
      </c>
      <c r="AF9" s="1284"/>
      <c r="AG9" s="1284"/>
      <c r="AH9" s="1284"/>
      <c r="AI9" s="1284"/>
      <c r="AJ9" s="1284"/>
      <c r="AK9" s="1284"/>
      <c r="AL9" s="1284"/>
      <c r="AM9" s="1284"/>
      <c r="AN9" s="1284"/>
      <c r="AO9" s="1284"/>
      <c r="AP9" s="1284"/>
      <c r="AQ9" s="1284"/>
      <c r="AR9" s="1284"/>
      <c r="AS9" s="1284"/>
      <c r="AT9" s="1284"/>
      <c r="AU9" s="1284"/>
      <c r="AV9" s="1284"/>
      <c r="AW9" s="1284"/>
      <c r="AX9" s="1284"/>
      <c r="AY9" s="1284"/>
      <c r="AZ9" s="1284"/>
      <c r="BA9" s="1284"/>
      <c r="BB9" s="1284"/>
      <c r="BC9" s="192"/>
      <c r="BD9" s="184"/>
    </row>
    <row r="10" spans="2:56" ht="22.5" customHeight="1">
      <c r="B10" s="183"/>
      <c r="C10" s="1282"/>
      <c r="D10" s="1282"/>
      <c r="E10" s="1295" t="s">
        <v>237</v>
      </c>
      <c r="F10" s="1296"/>
      <c r="G10" s="1296"/>
      <c r="H10" s="1297"/>
      <c r="I10" s="1294" t="s">
        <v>249</v>
      </c>
      <c r="J10" s="1294"/>
      <c r="K10" s="1294"/>
      <c r="L10" s="1294"/>
      <c r="M10" s="1286" t="s">
        <v>250</v>
      </c>
      <c r="N10" s="1287"/>
      <c r="O10" s="1287"/>
      <c r="P10" s="1287"/>
      <c r="Q10" s="1288" t="e">
        <f>Q6/M6</f>
        <v>#REF!</v>
      </c>
      <c r="R10" s="1288"/>
      <c r="S10" s="1288"/>
      <c r="T10" s="1288"/>
      <c r="U10" s="1293"/>
      <c r="V10" s="1293"/>
      <c r="W10" s="1293"/>
      <c r="X10" s="1293"/>
      <c r="Y10" s="1293"/>
      <c r="Z10" s="1293"/>
      <c r="AA10" s="1293"/>
      <c r="AC10" s="184"/>
      <c r="AD10" s="189"/>
      <c r="AE10" s="1284" t="s">
        <v>255</v>
      </c>
      <c r="AF10" s="1284"/>
      <c r="AG10" s="1284"/>
      <c r="AH10" s="1284"/>
      <c r="AI10" s="1284"/>
      <c r="AJ10" s="1284"/>
      <c r="AK10" s="1284"/>
      <c r="AL10" s="1284"/>
      <c r="AM10" s="1284"/>
      <c r="AN10" s="1284"/>
      <c r="AO10" s="1284"/>
      <c r="AP10" s="1284"/>
      <c r="AQ10" s="1284"/>
      <c r="AR10" s="1284"/>
      <c r="AS10" s="1284"/>
      <c r="AT10" s="1284"/>
      <c r="AU10" s="1284"/>
      <c r="AV10" s="1284"/>
      <c r="AW10" s="1284"/>
      <c r="AX10" s="1284"/>
      <c r="AY10" s="1284"/>
      <c r="AZ10" s="1284"/>
      <c r="BA10" s="1284"/>
      <c r="BB10" s="1284"/>
      <c r="BC10" s="188"/>
      <c r="BD10" s="184"/>
    </row>
    <row r="11" spans="2:56" ht="22.5" customHeight="1">
      <c r="B11" s="183"/>
      <c r="C11" s="1282"/>
      <c r="D11" s="1282"/>
      <c r="E11" s="1298" t="e">
        <f>#REF!</f>
        <v>#REF!</v>
      </c>
      <c r="F11" s="1299"/>
      <c r="G11" s="1299"/>
      <c r="H11" s="1300"/>
      <c r="I11" s="1294"/>
      <c r="J11" s="1294"/>
      <c r="K11" s="1294"/>
      <c r="L11" s="1294"/>
      <c r="M11" s="1287"/>
      <c r="N11" s="1287"/>
      <c r="O11" s="1287"/>
      <c r="P11" s="1287"/>
      <c r="Q11" s="1288"/>
      <c r="R11" s="1288"/>
      <c r="S11" s="1288"/>
      <c r="T11" s="1288"/>
      <c r="U11" s="1293"/>
      <c r="V11" s="1293"/>
      <c r="W11" s="1293"/>
      <c r="X11" s="1293"/>
      <c r="Y11" s="1293"/>
      <c r="Z11" s="1293"/>
      <c r="AA11" s="1293"/>
      <c r="AC11" s="184"/>
      <c r="AD11" s="189"/>
      <c r="AE11" s="1284"/>
      <c r="AF11" s="1284"/>
      <c r="AG11" s="1284"/>
      <c r="AH11" s="1284"/>
      <c r="AI11" s="1284"/>
      <c r="AJ11" s="1284"/>
      <c r="AK11" s="1284"/>
      <c r="AL11" s="1284"/>
      <c r="AM11" s="1284"/>
      <c r="AN11" s="1284"/>
      <c r="AO11" s="1284"/>
      <c r="AP11" s="1284"/>
      <c r="AQ11" s="1284"/>
      <c r="AR11" s="1284"/>
      <c r="AS11" s="1284"/>
      <c r="AT11" s="1284"/>
      <c r="AU11" s="1284"/>
      <c r="AV11" s="1284"/>
      <c r="AW11" s="1284"/>
      <c r="AX11" s="1284"/>
      <c r="AY11" s="1284"/>
      <c r="AZ11" s="1284"/>
      <c r="BA11" s="1284"/>
      <c r="BB11" s="1284"/>
      <c r="BC11" s="188"/>
      <c r="BD11" s="184"/>
    </row>
    <row r="12" spans="2:56" ht="22.5" customHeight="1">
      <c r="B12" s="183"/>
      <c r="C12" s="1282"/>
      <c r="D12" s="1282"/>
      <c r="E12" s="1303" t="s">
        <v>242</v>
      </c>
      <c r="F12" s="1304"/>
      <c r="G12" s="1304"/>
      <c r="H12" s="1305"/>
      <c r="I12" s="1294" t="s">
        <v>214</v>
      </c>
      <c r="J12" s="1294"/>
      <c r="K12" s="1294"/>
      <c r="L12" s="1294"/>
      <c r="M12" s="1292" t="e">
        <f>#REF!</f>
        <v>#REF!</v>
      </c>
      <c r="N12" s="1292"/>
      <c r="O12" s="1292"/>
      <c r="P12" s="1292"/>
      <c r="Q12" s="1312">
        <v>250</v>
      </c>
      <c r="R12" s="1312"/>
      <c r="S12" s="1312"/>
      <c r="T12" s="1312"/>
      <c r="U12" s="1293"/>
      <c r="V12" s="1293"/>
      <c r="W12" s="1293"/>
      <c r="X12" s="1293"/>
      <c r="Y12" s="1293"/>
      <c r="Z12" s="1293"/>
      <c r="AA12" s="1293"/>
      <c r="AC12" s="184"/>
      <c r="AD12" s="189"/>
      <c r="AE12" s="1284"/>
      <c r="AF12" s="1284"/>
      <c r="AG12" s="1284"/>
      <c r="AH12" s="1284"/>
      <c r="AI12" s="1284"/>
      <c r="AJ12" s="1284"/>
      <c r="AK12" s="1284"/>
      <c r="AL12" s="1284"/>
      <c r="AM12" s="1284"/>
      <c r="AN12" s="1284"/>
      <c r="AO12" s="1284"/>
      <c r="AP12" s="1284"/>
      <c r="AQ12" s="1284"/>
      <c r="AR12" s="1284"/>
      <c r="AS12" s="1284"/>
      <c r="AT12" s="1284"/>
      <c r="AU12" s="1284"/>
      <c r="AV12" s="1284"/>
      <c r="AW12" s="1284"/>
      <c r="AX12" s="1284"/>
      <c r="AY12" s="1284"/>
      <c r="AZ12" s="1284"/>
      <c r="BA12" s="1284"/>
      <c r="BB12" s="1284"/>
      <c r="BC12" s="188"/>
      <c r="BD12" s="184"/>
    </row>
    <row r="13" spans="2:56" ht="22.5" customHeight="1">
      <c r="B13" s="183"/>
      <c r="C13" s="1282"/>
      <c r="D13" s="1282"/>
      <c r="E13" s="1306"/>
      <c r="F13" s="1307"/>
      <c r="G13" s="1307"/>
      <c r="H13" s="1308"/>
      <c r="I13" s="1294"/>
      <c r="J13" s="1294"/>
      <c r="K13" s="1294"/>
      <c r="L13" s="1294"/>
      <c r="M13" s="1292"/>
      <c r="N13" s="1292"/>
      <c r="O13" s="1292"/>
      <c r="P13" s="1292"/>
      <c r="Q13" s="1312"/>
      <c r="R13" s="1312"/>
      <c r="S13" s="1312"/>
      <c r="T13" s="1312"/>
      <c r="U13" s="1293"/>
      <c r="V13" s="1293"/>
      <c r="W13" s="1293"/>
      <c r="X13" s="1293"/>
      <c r="Y13" s="1293"/>
      <c r="Z13" s="1293"/>
      <c r="AA13" s="1293"/>
      <c r="AC13" s="184"/>
      <c r="AD13" s="189"/>
      <c r="AE13" s="1284"/>
      <c r="AF13" s="1284"/>
      <c r="AG13" s="1284"/>
      <c r="AH13" s="1284"/>
      <c r="AI13" s="1284"/>
      <c r="AJ13" s="1284"/>
      <c r="AK13" s="1284"/>
      <c r="AL13" s="1284"/>
      <c r="AM13" s="1284"/>
      <c r="AN13" s="1284"/>
      <c r="AO13" s="1284"/>
      <c r="AP13" s="1284"/>
      <c r="AQ13" s="1284"/>
      <c r="AR13" s="1284"/>
      <c r="AS13" s="1284"/>
      <c r="AT13" s="1284"/>
      <c r="AU13" s="1284"/>
      <c r="AV13" s="1284"/>
      <c r="AW13" s="1284"/>
      <c r="AX13" s="1284"/>
      <c r="AY13" s="1284"/>
      <c r="AZ13" s="1284"/>
      <c r="BA13" s="1284"/>
      <c r="BB13" s="1284"/>
      <c r="BC13" s="188"/>
      <c r="BD13" s="184"/>
    </row>
    <row r="14" spans="2:56" ht="22.5" customHeight="1">
      <c r="B14" s="183"/>
      <c r="C14" s="1282"/>
      <c r="D14" s="1282"/>
      <c r="E14" s="1309"/>
      <c r="F14" s="1310"/>
      <c r="G14" s="1310"/>
      <c r="H14" s="1311"/>
      <c r="I14" s="1313" t="s">
        <v>233</v>
      </c>
      <c r="J14" s="1294"/>
      <c r="K14" s="1294"/>
      <c r="L14" s="1294"/>
      <c r="M14" s="1292" t="e">
        <f>#REF!</f>
        <v>#REF!</v>
      </c>
      <c r="N14" s="1292"/>
      <c r="O14" s="1292"/>
      <c r="P14" s="1292"/>
      <c r="Q14" s="1292" t="e">
        <f>Q12*E17</f>
        <v>#REF!</v>
      </c>
      <c r="R14" s="1292"/>
      <c r="S14" s="1292"/>
      <c r="T14" s="1292"/>
      <c r="U14" s="1293"/>
      <c r="V14" s="1293"/>
      <c r="W14" s="1293"/>
      <c r="X14" s="1293"/>
      <c r="Y14" s="1293"/>
      <c r="Z14" s="1293"/>
      <c r="AA14" s="1293"/>
      <c r="AC14" s="184"/>
      <c r="AD14" s="189"/>
      <c r="AE14" s="1284"/>
      <c r="AF14" s="1284"/>
      <c r="AG14" s="1284"/>
      <c r="AH14" s="1284"/>
      <c r="AI14" s="1284"/>
      <c r="AJ14" s="1284"/>
      <c r="AK14" s="1284"/>
      <c r="AL14" s="1284"/>
      <c r="AM14" s="1284"/>
      <c r="AN14" s="1284"/>
      <c r="AO14" s="1284"/>
      <c r="AP14" s="1284"/>
      <c r="AQ14" s="1284"/>
      <c r="AR14" s="1284"/>
      <c r="AS14" s="1284"/>
      <c r="AT14" s="1284"/>
      <c r="AU14" s="1284"/>
      <c r="AV14" s="1284"/>
      <c r="AW14" s="1284"/>
      <c r="AX14" s="1284"/>
      <c r="AY14" s="1284"/>
      <c r="AZ14" s="1284"/>
      <c r="BA14" s="1284"/>
      <c r="BB14" s="1284"/>
      <c r="BC14" s="188"/>
      <c r="BD14" s="184"/>
    </row>
    <row r="15" spans="2:56" ht="22.5" customHeight="1">
      <c r="B15" s="183"/>
      <c r="C15" s="1282"/>
      <c r="D15" s="1282"/>
      <c r="E15" s="1295" t="s">
        <v>236</v>
      </c>
      <c r="F15" s="1296"/>
      <c r="G15" s="1296"/>
      <c r="H15" s="1297"/>
      <c r="I15" s="1294"/>
      <c r="J15" s="1294"/>
      <c r="K15" s="1294"/>
      <c r="L15" s="1294"/>
      <c r="M15" s="1292"/>
      <c r="N15" s="1292"/>
      <c r="O15" s="1292"/>
      <c r="P15" s="1292"/>
      <c r="Q15" s="1292"/>
      <c r="R15" s="1292"/>
      <c r="S15" s="1292"/>
      <c r="T15" s="1292"/>
      <c r="U15" s="1293"/>
      <c r="V15" s="1293"/>
      <c r="W15" s="1293"/>
      <c r="X15" s="1293"/>
      <c r="Y15" s="1293"/>
      <c r="Z15" s="1293"/>
      <c r="AA15" s="1293"/>
      <c r="AC15" s="184"/>
      <c r="AD15" s="189"/>
      <c r="AE15" s="1284"/>
      <c r="AF15" s="1284"/>
      <c r="AG15" s="1284"/>
      <c r="AH15" s="1284"/>
      <c r="AI15" s="1284"/>
      <c r="AJ15" s="1284"/>
      <c r="AK15" s="1284"/>
      <c r="AL15" s="1284"/>
      <c r="AM15" s="1284"/>
      <c r="AN15" s="1284"/>
      <c r="AO15" s="1284"/>
      <c r="AP15" s="1284"/>
      <c r="AQ15" s="1284"/>
      <c r="AR15" s="1284"/>
      <c r="AS15" s="1284"/>
      <c r="AT15" s="1284"/>
      <c r="AU15" s="1284"/>
      <c r="AV15" s="1284"/>
      <c r="AW15" s="1284"/>
      <c r="AX15" s="1284"/>
      <c r="AY15" s="1284"/>
      <c r="AZ15" s="1284"/>
      <c r="BA15" s="1284"/>
      <c r="BB15" s="1284"/>
      <c r="BC15" s="188"/>
      <c r="BD15" s="184"/>
    </row>
    <row r="16" spans="2:56" ht="22.5" customHeight="1">
      <c r="B16" s="183"/>
      <c r="C16" s="1282"/>
      <c r="D16" s="1282"/>
      <c r="E16" s="1295" t="s">
        <v>239</v>
      </c>
      <c r="F16" s="1296"/>
      <c r="G16" s="1296"/>
      <c r="H16" s="1297"/>
      <c r="I16" s="1294" t="s">
        <v>249</v>
      </c>
      <c r="J16" s="1294"/>
      <c r="K16" s="1294"/>
      <c r="L16" s="1294"/>
      <c r="M16" s="1286" t="s">
        <v>250</v>
      </c>
      <c r="N16" s="1287"/>
      <c r="O16" s="1287"/>
      <c r="P16" s="1287"/>
      <c r="Q16" s="1288" t="e">
        <f>Q12/M12</f>
        <v>#REF!</v>
      </c>
      <c r="R16" s="1288"/>
      <c r="S16" s="1288"/>
      <c r="T16" s="1288"/>
      <c r="U16" s="1293"/>
      <c r="V16" s="1293"/>
      <c r="W16" s="1293"/>
      <c r="X16" s="1293"/>
      <c r="Y16" s="1293"/>
      <c r="Z16" s="1293"/>
      <c r="AA16" s="1293"/>
      <c r="AC16" s="184"/>
      <c r="AD16" s="189"/>
      <c r="AE16" s="1284"/>
      <c r="AF16" s="1284"/>
      <c r="AG16" s="1284"/>
      <c r="AH16" s="1284"/>
      <c r="AI16" s="1284"/>
      <c r="AJ16" s="1284"/>
      <c r="AK16" s="1284"/>
      <c r="AL16" s="1284"/>
      <c r="AM16" s="1284"/>
      <c r="AN16" s="1284"/>
      <c r="AO16" s="1284"/>
      <c r="AP16" s="1284"/>
      <c r="AQ16" s="1284"/>
      <c r="AR16" s="1284"/>
      <c r="AS16" s="1284"/>
      <c r="AT16" s="1284"/>
      <c r="AU16" s="1284"/>
      <c r="AV16" s="1284"/>
      <c r="AW16" s="1284"/>
      <c r="AX16" s="1284"/>
      <c r="AY16" s="1284"/>
      <c r="AZ16" s="1284"/>
      <c r="BA16" s="1284"/>
      <c r="BB16" s="1284"/>
      <c r="BC16" s="188"/>
      <c r="BD16" s="184"/>
    </row>
    <row r="17" spans="2:56" ht="22.5" customHeight="1">
      <c r="B17" s="183"/>
      <c r="C17" s="1282"/>
      <c r="D17" s="1282"/>
      <c r="E17" s="1298" t="e">
        <f>#REF!</f>
        <v>#REF!</v>
      </c>
      <c r="F17" s="1299"/>
      <c r="G17" s="1299"/>
      <c r="H17" s="1300"/>
      <c r="I17" s="1294"/>
      <c r="J17" s="1294"/>
      <c r="K17" s="1294"/>
      <c r="L17" s="1294"/>
      <c r="M17" s="1287"/>
      <c r="N17" s="1287"/>
      <c r="O17" s="1287"/>
      <c r="P17" s="1287"/>
      <c r="Q17" s="1288"/>
      <c r="R17" s="1288"/>
      <c r="S17" s="1288"/>
      <c r="T17" s="1288"/>
      <c r="U17" s="1293"/>
      <c r="V17" s="1293"/>
      <c r="W17" s="1293"/>
      <c r="X17" s="1293"/>
      <c r="Y17" s="1293"/>
      <c r="Z17" s="1293"/>
      <c r="AA17" s="1293"/>
      <c r="AC17" s="184"/>
      <c r="AD17" s="1301"/>
      <c r="AE17" s="1302"/>
      <c r="AF17" s="1302"/>
      <c r="AG17" s="1302"/>
      <c r="AH17" s="1302"/>
      <c r="AI17" s="1302"/>
      <c r="AJ17" s="1302"/>
      <c r="AK17" s="1302"/>
      <c r="AL17" s="1302"/>
      <c r="AM17" s="1302"/>
      <c r="AN17" s="1302"/>
      <c r="AO17" s="1302"/>
      <c r="AP17" s="1302"/>
      <c r="AQ17" s="1302"/>
      <c r="AR17" s="1302"/>
      <c r="AS17" s="1302"/>
      <c r="AT17" s="1302"/>
      <c r="AU17" s="1302"/>
      <c r="AV17" s="1302"/>
      <c r="AW17" s="1302"/>
      <c r="AX17" s="1302"/>
      <c r="AY17" s="1302"/>
      <c r="AZ17" s="1302"/>
      <c r="BA17" s="1302"/>
      <c r="BB17" s="185"/>
      <c r="BC17" s="188"/>
      <c r="BD17" s="184"/>
    </row>
    <row r="18" spans="2:56" ht="22.5" customHeight="1">
      <c r="B18" s="183"/>
      <c r="C18" s="1281" t="s">
        <v>244</v>
      </c>
      <c r="D18" s="1282"/>
      <c r="E18" s="1282"/>
      <c r="F18" s="1282"/>
      <c r="G18" s="1282"/>
      <c r="H18" s="1282"/>
      <c r="I18" s="1294" t="s">
        <v>214</v>
      </c>
      <c r="J18" s="1294"/>
      <c r="K18" s="1294"/>
      <c r="L18" s="1294"/>
      <c r="M18" s="1292" t="e">
        <f>#REF!</f>
        <v>#REF!</v>
      </c>
      <c r="N18" s="1292"/>
      <c r="O18" s="1292"/>
      <c r="P18" s="1292"/>
      <c r="Q18" s="1292">
        <v>410</v>
      </c>
      <c r="R18" s="1292"/>
      <c r="S18" s="1292"/>
      <c r="T18" s="1292"/>
      <c r="U18" s="1293"/>
      <c r="V18" s="1293"/>
      <c r="W18" s="1293"/>
      <c r="X18" s="1293"/>
      <c r="Y18" s="1293"/>
      <c r="Z18" s="1293"/>
      <c r="AA18" s="1293"/>
      <c r="AC18" s="184"/>
      <c r="AD18" s="1301"/>
      <c r="AE18" s="1302"/>
      <c r="AF18" s="1302"/>
      <c r="AG18" s="1302"/>
      <c r="AH18" s="1302"/>
      <c r="AI18" s="1302"/>
      <c r="AJ18" s="1302"/>
      <c r="AK18" s="1302"/>
      <c r="AL18" s="1302"/>
      <c r="AM18" s="1302"/>
      <c r="AN18" s="1302"/>
      <c r="AO18" s="1302"/>
      <c r="AP18" s="1302"/>
      <c r="AQ18" s="1302"/>
      <c r="AR18" s="1302"/>
      <c r="AS18" s="1302"/>
      <c r="AT18" s="1302"/>
      <c r="AU18" s="1302"/>
      <c r="AV18" s="1302"/>
      <c r="AW18" s="1302"/>
      <c r="AX18" s="1302"/>
      <c r="AY18" s="1302"/>
      <c r="AZ18" s="1302"/>
      <c r="BA18" s="1302"/>
      <c r="BB18" s="185"/>
      <c r="BC18" s="188"/>
      <c r="BD18" s="184"/>
    </row>
    <row r="19" spans="2:56" ht="22.5" customHeight="1">
      <c r="B19" s="183"/>
      <c r="C19" s="1282"/>
      <c r="D19" s="1282"/>
      <c r="E19" s="1282"/>
      <c r="F19" s="1282"/>
      <c r="G19" s="1282"/>
      <c r="H19" s="1282"/>
      <c r="I19" s="1294"/>
      <c r="J19" s="1294"/>
      <c r="K19" s="1294"/>
      <c r="L19" s="1294"/>
      <c r="M19" s="1292"/>
      <c r="N19" s="1292"/>
      <c r="O19" s="1292"/>
      <c r="P19" s="1292"/>
      <c r="Q19" s="1292"/>
      <c r="R19" s="1292"/>
      <c r="S19" s="1292"/>
      <c r="T19" s="1292"/>
      <c r="U19" s="1293"/>
      <c r="V19" s="1293"/>
      <c r="W19" s="1293"/>
      <c r="X19" s="1293"/>
      <c r="Y19" s="1293"/>
      <c r="Z19" s="1293"/>
      <c r="AA19" s="1293"/>
      <c r="AC19" s="184"/>
      <c r="AD19" s="189"/>
      <c r="AE19" s="1284"/>
      <c r="AF19" s="1284"/>
      <c r="AG19" s="1284"/>
      <c r="AH19" s="1284"/>
      <c r="AI19" s="1284"/>
      <c r="AJ19" s="1284"/>
      <c r="AK19" s="1284"/>
      <c r="AL19" s="1284"/>
      <c r="AM19" s="1284"/>
      <c r="AN19" s="1284"/>
      <c r="AO19" s="1284"/>
      <c r="AP19" s="1284"/>
      <c r="AQ19" s="1284"/>
      <c r="AR19" s="1284"/>
      <c r="AS19" s="1284"/>
      <c r="AT19" s="1284"/>
      <c r="AU19" s="1284"/>
      <c r="AV19" s="1284"/>
      <c r="AW19" s="1284"/>
      <c r="AX19" s="1284"/>
      <c r="AY19" s="1284"/>
      <c r="AZ19" s="1284"/>
      <c r="BA19" s="1284"/>
      <c r="BB19" s="1284"/>
      <c r="BC19" s="188"/>
      <c r="BD19" s="184"/>
    </row>
    <row r="20" spans="2:56" ht="22.5" customHeight="1">
      <c r="B20" s="183"/>
      <c r="C20" s="1282"/>
      <c r="D20" s="1282"/>
      <c r="E20" s="1282"/>
      <c r="F20" s="1282"/>
      <c r="G20" s="1282"/>
      <c r="H20" s="1282"/>
      <c r="I20" s="1294" t="s">
        <v>249</v>
      </c>
      <c r="J20" s="1294"/>
      <c r="K20" s="1294"/>
      <c r="L20" s="1294"/>
      <c r="M20" s="1286" t="s">
        <v>250</v>
      </c>
      <c r="N20" s="1287"/>
      <c r="O20" s="1287"/>
      <c r="P20" s="1287"/>
      <c r="Q20" s="1288" t="e">
        <f>Q18/M18</f>
        <v>#REF!</v>
      </c>
      <c r="R20" s="1288"/>
      <c r="S20" s="1288"/>
      <c r="T20" s="1288"/>
      <c r="U20" s="1293"/>
      <c r="V20" s="1293"/>
      <c r="W20" s="1293"/>
      <c r="X20" s="1293"/>
      <c r="Y20" s="1293"/>
      <c r="Z20" s="1293"/>
      <c r="AA20" s="1293"/>
      <c r="AC20" s="184"/>
      <c r="AD20" s="189"/>
      <c r="AE20" s="1284"/>
      <c r="AF20" s="1284"/>
      <c r="AG20" s="1284"/>
      <c r="AH20" s="1284"/>
      <c r="AI20" s="1284"/>
      <c r="AJ20" s="1284"/>
      <c r="AK20" s="1284"/>
      <c r="AL20" s="1284"/>
      <c r="AM20" s="1284"/>
      <c r="AN20" s="1284"/>
      <c r="AO20" s="1284"/>
      <c r="AP20" s="1284"/>
      <c r="AQ20" s="1284"/>
      <c r="AR20" s="1284"/>
      <c r="AS20" s="1284"/>
      <c r="AT20" s="1284"/>
      <c r="AU20" s="1284"/>
      <c r="AV20" s="1284"/>
      <c r="AW20" s="1284"/>
      <c r="AX20" s="1284"/>
      <c r="AY20" s="1284"/>
      <c r="AZ20" s="1284"/>
      <c r="BA20" s="1284"/>
      <c r="BB20" s="1284"/>
      <c r="BC20" s="188"/>
      <c r="BD20" s="184"/>
    </row>
    <row r="21" spans="2:56" ht="22.5" customHeight="1">
      <c r="B21" s="183"/>
      <c r="C21" s="1282"/>
      <c r="D21" s="1282"/>
      <c r="E21" s="1282"/>
      <c r="F21" s="1282"/>
      <c r="G21" s="1282"/>
      <c r="H21" s="1282"/>
      <c r="I21" s="1294"/>
      <c r="J21" s="1294"/>
      <c r="K21" s="1294"/>
      <c r="L21" s="1294"/>
      <c r="M21" s="1287"/>
      <c r="N21" s="1287"/>
      <c r="O21" s="1287"/>
      <c r="P21" s="1287"/>
      <c r="Q21" s="1288"/>
      <c r="R21" s="1288"/>
      <c r="S21" s="1288"/>
      <c r="T21" s="1288"/>
      <c r="U21" s="1293"/>
      <c r="V21" s="1293"/>
      <c r="W21" s="1293"/>
      <c r="X21" s="1293"/>
      <c r="Y21" s="1293"/>
      <c r="Z21" s="1293"/>
      <c r="AA21" s="1293"/>
      <c r="AC21" s="184"/>
      <c r="AD21" s="189"/>
      <c r="AE21" s="1284"/>
      <c r="AF21" s="1284"/>
      <c r="AG21" s="1284"/>
      <c r="AH21" s="1284"/>
      <c r="AI21" s="1284"/>
      <c r="AJ21" s="1284"/>
      <c r="AK21" s="1284"/>
      <c r="AL21" s="1284"/>
      <c r="AM21" s="1284"/>
      <c r="AN21" s="1284"/>
      <c r="AO21" s="1284"/>
      <c r="AP21" s="1284"/>
      <c r="AQ21" s="1284"/>
      <c r="AR21" s="1284"/>
      <c r="AS21" s="1284"/>
      <c r="AT21" s="1284"/>
      <c r="AU21" s="1284"/>
      <c r="AV21" s="1284"/>
      <c r="AW21" s="1284"/>
      <c r="AX21" s="1284"/>
      <c r="AY21" s="1284"/>
      <c r="AZ21" s="1284"/>
      <c r="BA21" s="1284"/>
      <c r="BB21" s="1284"/>
      <c r="BC21" s="188"/>
      <c r="BD21" s="184"/>
    </row>
    <row r="22" spans="2:56" ht="22.5" customHeight="1">
      <c r="B22" s="183"/>
      <c r="C22" s="1281" t="s">
        <v>213</v>
      </c>
      <c r="D22" s="1281"/>
      <c r="E22" s="1281"/>
      <c r="F22" s="1281"/>
      <c r="G22" s="1281"/>
      <c r="H22" s="1281"/>
      <c r="I22" s="1289" t="s">
        <v>216</v>
      </c>
      <c r="J22" s="1290"/>
      <c r="K22" s="1290"/>
      <c r="L22" s="1291"/>
      <c r="M22" s="1292" t="e">
        <f>#REF!</f>
        <v>#REF!</v>
      </c>
      <c r="N22" s="1292"/>
      <c r="O22" s="1292"/>
      <c r="P22" s="1292"/>
      <c r="Q22" s="1292">
        <v>6700</v>
      </c>
      <c r="R22" s="1292"/>
      <c r="S22" s="1292"/>
      <c r="T22" s="1292"/>
      <c r="U22" s="1293"/>
      <c r="V22" s="1293"/>
      <c r="W22" s="1293"/>
      <c r="X22" s="1293"/>
      <c r="Y22" s="1293"/>
      <c r="Z22" s="1293"/>
      <c r="AA22" s="1293"/>
      <c r="AC22" s="184"/>
      <c r="AD22" s="189"/>
      <c r="AE22" s="1284"/>
      <c r="AF22" s="1284"/>
      <c r="AG22" s="1284"/>
      <c r="AH22" s="1284"/>
      <c r="AI22" s="1284"/>
      <c r="AJ22" s="1284"/>
      <c r="AK22" s="1284"/>
      <c r="AL22" s="1284"/>
      <c r="AM22" s="1284"/>
      <c r="AN22" s="1284"/>
      <c r="AO22" s="1284"/>
      <c r="AP22" s="1284"/>
      <c r="AQ22" s="1284"/>
      <c r="AR22" s="1284"/>
      <c r="AS22" s="1284"/>
      <c r="AT22" s="1284"/>
      <c r="AU22" s="1284"/>
      <c r="AV22" s="1284"/>
      <c r="AW22" s="1284"/>
      <c r="AX22" s="1284"/>
      <c r="AY22" s="1284"/>
      <c r="AZ22" s="1284"/>
      <c r="BA22" s="1284"/>
      <c r="BB22" s="1284"/>
      <c r="BC22" s="188"/>
      <c r="BD22" s="184"/>
    </row>
    <row r="23" spans="2:56" ht="22.5" customHeight="1">
      <c r="B23" s="183"/>
      <c r="C23" s="1281"/>
      <c r="D23" s="1281"/>
      <c r="E23" s="1281"/>
      <c r="F23" s="1281"/>
      <c r="G23" s="1281"/>
      <c r="H23" s="1281"/>
      <c r="I23" s="195" t="s">
        <v>248</v>
      </c>
      <c r="J23" s="1285" t="e">
        <f>#REF!</f>
        <v>#REF!</v>
      </c>
      <c r="K23" s="1285"/>
      <c r="L23" s="196" t="s">
        <v>247</v>
      </c>
      <c r="M23" s="1292"/>
      <c r="N23" s="1292"/>
      <c r="O23" s="1292"/>
      <c r="P23" s="1292"/>
      <c r="Q23" s="1292"/>
      <c r="R23" s="1292"/>
      <c r="S23" s="1292"/>
      <c r="T23" s="1292"/>
      <c r="U23" s="1293"/>
      <c r="V23" s="1293"/>
      <c r="W23" s="1293"/>
      <c r="X23" s="1293"/>
      <c r="Y23" s="1293"/>
      <c r="Z23" s="1293"/>
      <c r="AA23" s="1293"/>
      <c r="AC23" s="184"/>
      <c r="AD23" s="189"/>
      <c r="AE23" s="1284"/>
      <c r="AF23" s="1284"/>
      <c r="AG23" s="1284"/>
      <c r="AH23" s="1284"/>
      <c r="AI23" s="1284"/>
      <c r="AJ23" s="1284"/>
      <c r="AK23" s="1284"/>
      <c r="AL23" s="1284"/>
      <c r="AM23" s="1284"/>
      <c r="AN23" s="1284"/>
      <c r="AO23" s="1284"/>
      <c r="AP23" s="1284"/>
      <c r="AQ23" s="1284"/>
      <c r="AR23" s="1284"/>
      <c r="AS23" s="1284"/>
      <c r="AT23" s="1284"/>
      <c r="AU23" s="1284"/>
      <c r="AV23" s="1284"/>
      <c r="AW23" s="1284"/>
      <c r="AX23" s="1284"/>
      <c r="AY23" s="1284"/>
      <c r="AZ23" s="1284"/>
      <c r="BA23" s="1284"/>
      <c r="BB23" s="1284"/>
      <c r="BC23" s="188"/>
      <c r="BD23" s="184"/>
    </row>
    <row r="24" spans="2:56" ht="22.5" customHeight="1">
      <c r="B24" s="183"/>
      <c r="C24" s="1281"/>
      <c r="D24" s="1281"/>
      <c r="E24" s="1281"/>
      <c r="F24" s="1281"/>
      <c r="G24" s="1281"/>
      <c r="H24" s="1281"/>
      <c r="I24" s="1294" t="s">
        <v>249</v>
      </c>
      <c r="J24" s="1294"/>
      <c r="K24" s="1294"/>
      <c r="L24" s="1294"/>
      <c r="M24" s="1286" t="s">
        <v>250</v>
      </c>
      <c r="N24" s="1287"/>
      <c r="O24" s="1287"/>
      <c r="P24" s="1287"/>
      <c r="Q24" s="1288" t="e">
        <f>Q22/M22</f>
        <v>#REF!</v>
      </c>
      <c r="R24" s="1288"/>
      <c r="S24" s="1288"/>
      <c r="T24" s="1288"/>
      <c r="U24" s="1293"/>
      <c r="V24" s="1293"/>
      <c r="W24" s="1293"/>
      <c r="X24" s="1293"/>
      <c r="Y24" s="1293"/>
      <c r="Z24" s="1293"/>
      <c r="AA24" s="1293"/>
      <c r="AC24" s="184"/>
      <c r="AD24" s="189"/>
      <c r="AE24" s="1284"/>
      <c r="AF24" s="1284"/>
      <c r="AG24" s="1284"/>
      <c r="AH24" s="1284"/>
      <c r="AI24" s="1284"/>
      <c r="AJ24" s="1284"/>
      <c r="AK24" s="1284"/>
      <c r="AL24" s="1284"/>
      <c r="AM24" s="1284"/>
      <c r="AN24" s="1284"/>
      <c r="AO24" s="1284"/>
      <c r="AP24" s="1284"/>
      <c r="AQ24" s="1284"/>
      <c r="AR24" s="1284"/>
      <c r="AS24" s="1284"/>
      <c r="AT24" s="1284"/>
      <c r="AU24" s="1284"/>
      <c r="AV24" s="1284"/>
      <c r="AW24" s="1284"/>
      <c r="AX24" s="1284"/>
      <c r="AY24" s="1284"/>
      <c r="AZ24" s="1284"/>
      <c r="BA24" s="1284"/>
      <c r="BB24" s="1284"/>
      <c r="BC24" s="188"/>
      <c r="BD24" s="184"/>
    </row>
    <row r="25" spans="2:56" ht="22.5" customHeight="1">
      <c r="B25" s="183"/>
      <c r="C25" s="1281"/>
      <c r="D25" s="1281"/>
      <c r="E25" s="1281"/>
      <c r="F25" s="1281"/>
      <c r="G25" s="1281"/>
      <c r="H25" s="1281"/>
      <c r="I25" s="1294"/>
      <c r="J25" s="1294"/>
      <c r="K25" s="1294"/>
      <c r="L25" s="1294"/>
      <c r="M25" s="1287"/>
      <c r="N25" s="1287"/>
      <c r="O25" s="1287"/>
      <c r="P25" s="1287"/>
      <c r="Q25" s="1288"/>
      <c r="R25" s="1288"/>
      <c r="S25" s="1288"/>
      <c r="T25" s="1288"/>
      <c r="U25" s="1293"/>
      <c r="V25" s="1293"/>
      <c r="W25" s="1293"/>
      <c r="X25" s="1293"/>
      <c r="Y25" s="1293"/>
      <c r="Z25" s="1293"/>
      <c r="AA25" s="1293"/>
      <c r="AC25" s="184"/>
      <c r="AD25" s="189"/>
      <c r="AE25" s="1284"/>
      <c r="AF25" s="1284"/>
      <c r="AG25" s="1284"/>
      <c r="AH25" s="1284"/>
      <c r="AI25" s="1284"/>
      <c r="AJ25" s="1284"/>
      <c r="AK25" s="1284"/>
      <c r="AL25" s="1284"/>
      <c r="AM25" s="1284"/>
      <c r="AN25" s="1284"/>
      <c r="AO25" s="1284"/>
      <c r="AP25" s="1284"/>
      <c r="AQ25" s="1284"/>
      <c r="AR25" s="1284"/>
      <c r="AS25" s="1284"/>
      <c r="AT25" s="1284"/>
      <c r="AU25" s="1284"/>
      <c r="AV25" s="1284"/>
      <c r="AW25" s="1284"/>
      <c r="AX25" s="1284"/>
      <c r="AY25" s="1284"/>
      <c r="AZ25" s="1284"/>
      <c r="BA25" s="1284"/>
      <c r="BB25" s="1284"/>
      <c r="BC25" s="188"/>
      <c r="BD25" s="184"/>
    </row>
    <row r="26" spans="2:56" ht="22.5" customHeight="1">
      <c r="B26" s="183"/>
      <c r="C26" s="197"/>
      <c r="D26" s="197"/>
      <c r="E26" s="197"/>
      <c r="F26" s="197"/>
      <c r="G26" s="197"/>
      <c r="H26" s="197"/>
      <c r="I26" s="198"/>
      <c r="J26" s="198"/>
      <c r="K26" s="198"/>
      <c r="L26" s="198"/>
      <c r="M26" s="199"/>
      <c r="N26" s="199"/>
      <c r="O26" s="199"/>
      <c r="P26" s="199"/>
      <c r="Q26" s="200"/>
      <c r="R26" s="200"/>
      <c r="S26" s="200"/>
      <c r="T26" s="200"/>
      <c r="U26" s="201"/>
      <c r="V26" s="201"/>
      <c r="W26" s="201"/>
      <c r="X26" s="201"/>
      <c r="Y26" s="201"/>
      <c r="Z26" s="201"/>
      <c r="AA26" s="201"/>
      <c r="AC26" s="184"/>
      <c r="AD26" s="189"/>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88"/>
      <c r="BD26" s="184"/>
    </row>
    <row r="27" spans="2:56" ht="22.5" customHeight="1">
      <c r="B27" s="183"/>
      <c r="C27" s="197"/>
      <c r="D27" s="197"/>
      <c r="E27" s="197"/>
      <c r="F27" s="197"/>
      <c r="G27" s="197"/>
      <c r="H27" s="197"/>
      <c r="I27" s="198"/>
      <c r="J27" s="198"/>
      <c r="K27" s="198"/>
      <c r="L27" s="198"/>
      <c r="M27" s="199"/>
      <c r="N27" s="199"/>
      <c r="O27" s="199"/>
      <c r="P27" s="199"/>
      <c r="Q27" s="200"/>
      <c r="R27" s="200"/>
      <c r="S27" s="200"/>
      <c r="T27" s="200"/>
      <c r="U27" s="201"/>
      <c r="V27" s="201"/>
      <c r="W27" s="201"/>
      <c r="X27" s="201"/>
      <c r="Y27" s="201"/>
      <c r="Z27" s="201"/>
      <c r="AA27" s="201"/>
      <c r="AC27" s="184"/>
      <c r="AD27" s="189"/>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88"/>
      <c r="BD27" s="184"/>
    </row>
    <row r="28" spans="2:56" ht="22.5" customHeight="1">
      <c r="B28" s="183"/>
      <c r="C28" s="197"/>
      <c r="D28" s="197"/>
      <c r="E28" s="197"/>
      <c r="F28" s="197"/>
      <c r="G28" s="197"/>
      <c r="H28" s="197"/>
      <c r="I28" s="198"/>
      <c r="J28" s="198"/>
      <c r="K28" s="198"/>
      <c r="L28" s="198"/>
      <c r="M28" s="199"/>
      <c r="N28" s="199"/>
      <c r="O28" s="199"/>
      <c r="P28" s="199"/>
      <c r="Q28" s="200"/>
      <c r="R28" s="200"/>
      <c r="S28" s="200"/>
      <c r="T28" s="200"/>
      <c r="U28" s="201"/>
      <c r="V28" s="201"/>
      <c r="W28" s="201"/>
      <c r="X28" s="201"/>
      <c r="Y28" s="201"/>
      <c r="Z28" s="201"/>
      <c r="AA28" s="201"/>
      <c r="AC28" s="184"/>
      <c r="AD28" s="189"/>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88"/>
      <c r="BD28" s="184"/>
    </row>
    <row r="29" spans="2:56" ht="22.5" customHeight="1">
      <c r="B29" s="183"/>
      <c r="C29" s="197"/>
      <c r="D29" s="197"/>
      <c r="E29" s="197"/>
      <c r="F29" s="197"/>
      <c r="G29" s="197"/>
      <c r="H29" s="197"/>
      <c r="I29" s="198"/>
      <c r="J29" s="198"/>
      <c r="K29" s="198"/>
      <c r="L29" s="198"/>
      <c r="M29" s="199"/>
      <c r="N29" s="199"/>
      <c r="O29" s="199"/>
      <c r="P29" s="199"/>
      <c r="Q29" s="200"/>
      <c r="R29" s="200"/>
      <c r="S29" s="200"/>
      <c r="T29" s="200"/>
      <c r="U29" s="201"/>
      <c r="V29" s="201"/>
      <c r="W29" s="201"/>
      <c r="X29" s="201"/>
      <c r="Y29" s="201"/>
      <c r="Z29" s="201"/>
      <c r="AA29" s="201"/>
      <c r="AC29" s="184"/>
      <c r="AD29" s="189"/>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88"/>
      <c r="BD29" s="184"/>
    </row>
    <row r="30" spans="2:56" ht="22.5" customHeight="1">
      <c r="B30" s="183"/>
      <c r="C30" s="197"/>
      <c r="D30" s="197"/>
      <c r="E30" s="197"/>
      <c r="F30" s="197"/>
      <c r="G30" s="197"/>
      <c r="H30" s="197"/>
      <c r="I30" s="198"/>
      <c r="J30" s="198"/>
      <c r="K30" s="198"/>
      <c r="L30" s="198"/>
      <c r="M30" s="199"/>
      <c r="N30" s="199"/>
      <c r="O30" s="199"/>
      <c r="P30" s="199"/>
      <c r="Q30" s="200"/>
      <c r="R30" s="200"/>
      <c r="S30" s="200"/>
      <c r="T30" s="200"/>
      <c r="U30" s="201"/>
      <c r="V30" s="201"/>
      <c r="W30" s="201"/>
      <c r="X30" s="201"/>
      <c r="Y30" s="201"/>
      <c r="Z30" s="201"/>
      <c r="AA30" s="201"/>
      <c r="AC30" s="184"/>
      <c r="AD30" s="189"/>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88"/>
      <c r="BD30" s="184"/>
    </row>
    <row r="31" spans="2:56" ht="22.5" customHeight="1">
      <c r="B31" s="183"/>
      <c r="C31" s="197"/>
      <c r="D31" s="197"/>
      <c r="E31" s="197"/>
      <c r="F31" s="197"/>
      <c r="G31" s="197"/>
      <c r="H31" s="197"/>
      <c r="I31" s="198"/>
      <c r="J31" s="198"/>
      <c r="K31" s="198"/>
      <c r="L31" s="198"/>
      <c r="M31" s="199"/>
      <c r="N31" s="199"/>
      <c r="O31" s="199"/>
      <c r="P31" s="199"/>
      <c r="Q31" s="200"/>
      <c r="R31" s="200"/>
      <c r="S31" s="200"/>
      <c r="T31" s="200"/>
      <c r="U31" s="201"/>
      <c r="V31" s="201"/>
      <c r="W31" s="201"/>
      <c r="X31" s="201"/>
      <c r="Y31" s="201"/>
      <c r="Z31" s="201"/>
      <c r="AA31" s="201"/>
      <c r="AC31" s="184"/>
      <c r="AD31" s="189"/>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88"/>
      <c r="BD31" s="184"/>
    </row>
    <row r="32" spans="2:56" ht="22.5" customHeight="1">
      <c r="B32" s="183"/>
      <c r="C32" s="197"/>
      <c r="D32" s="197"/>
      <c r="E32" s="197"/>
      <c r="F32" s="197"/>
      <c r="G32" s="197"/>
      <c r="H32" s="197"/>
      <c r="I32" s="198"/>
      <c r="J32" s="198"/>
      <c r="K32" s="198"/>
      <c r="L32" s="198"/>
      <c r="M32" s="199"/>
      <c r="N32" s="199"/>
      <c r="O32" s="199"/>
      <c r="P32" s="199"/>
      <c r="Q32" s="200"/>
      <c r="R32" s="200"/>
      <c r="S32" s="200"/>
      <c r="T32" s="200"/>
      <c r="U32" s="201"/>
      <c r="V32" s="201"/>
      <c r="W32" s="201"/>
      <c r="X32" s="201"/>
      <c r="Y32" s="201"/>
      <c r="Z32" s="201"/>
      <c r="AA32" s="201"/>
      <c r="AC32" s="184"/>
      <c r="AD32" s="189"/>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88"/>
      <c r="BD32" s="184"/>
    </row>
    <row r="33" spans="2:56" ht="22.5" customHeight="1">
      <c r="B33" s="183"/>
      <c r="C33" s="197"/>
      <c r="D33" s="197"/>
      <c r="E33" s="197"/>
      <c r="F33" s="197"/>
      <c r="G33" s="197"/>
      <c r="H33" s="197"/>
      <c r="I33" s="198"/>
      <c r="J33" s="198"/>
      <c r="K33" s="198"/>
      <c r="L33" s="198"/>
      <c r="M33" s="199"/>
      <c r="N33" s="199"/>
      <c r="O33" s="199"/>
      <c r="P33" s="199"/>
      <c r="Q33" s="200"/>
      <c r="R33" s="200"/>
      <c r="S33" s="200"/>
      <c r="T33" s="200"/>
      <c r="U33" s="201"/>
      <c r="V33" s="201"/>
      <c r="W33" s="201"/>
      <c r="X33" s="201"/>
      <c r="Y33" s="201"/>
      <c r="Z33" s="201"/>
      <c r="AA33" s="201"/>
      <c r="AC33" s="184"/>
      <c r="AD33" s="189"/>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88"/>
      <c r="BD33" s="184"/>
    </row>
    <row r="34" spans="2:56" ht="22.5" customHeight="1">
      <c r="B34" s="183"/>
      <c r="C34" s="197"/>
      <c r="D34" s="197"/>
      <c r="E34" s="197"/>
      <c r="F34" s="197"/>
      <c r="G34" s="197"/>
      <c r="H34" s="197"/>
      <c r="I34" s="198"/>
      <c r="J34" s="198"/>
      <c r="K34" s="198"/>
      <c r="L34" s="198"/>
      <c r="M34" s="199"/>
      <c r="N34" s="199"/>
      <c r="O34" s="199"/>
      <c r="P34" s="199"/>
      <c r="Q34" s="200"/>
      <c r="R34" s="200"/>
      <c r="S34" s="200"/>
      <c r="T34" s="200"/>
      <c r="U34" s="201"/>
      <c r="V34" s="201"/>
      <c r="W34" s="201"/>
      <c r="X34" s="201"/>
      <c r="Y34" s="201"/>
      <c r="Z34" s="201"/>
      <c r="AA34" s="201"/>
      <c r="AC34" s="184"/>
      <c r="AD34" s="189"/>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88"/>
      <c r="BD34" s="184"/>
    </row>
    <row r="35" spans="2:56" ht="22.5" customHeight="1">
      <c r="B35" s="183"/>
      <c r="C35" s="197"/>
      <c r="D35" s="197"/>
      <c r="E35" s="197"/>
      <c r="F35" s="197"/>
      <c r="G35" s="197"/>
      <c r="H35" s="197"/>
      <c r="I35" s="198"/>
      <c r="J35" s="198"/>
      <c r="K35" s="198"/>
      <c r="L35" s="198"/>
      <c r="M35" s="199"/>
      <c r="N35" s="199"/>
      <c r="O35" s="199"/>
      <c r="P35" s="199"/>
      <c r="Q35" s="200"/>
      <c r="R35" s="200"/>
      <c r="S35" s="200"/>
      <c r="T35" s="200"/>
      <c r="U35" s="201"/>
      <c r="V35" s="201"/>
      <c r="W35" s="201"/>
      <c r="X35" s="201"/>
      <c r="Y35" s="201"/>
      <c r="Z35" s="201"/>
      <c r="AA35" s="201"/>
      <c r="AC35" s="184"/>
      <c r="AD35" s="189"/>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88"/>
      <c r="BD35" s="184"/>
    </row>
    <row r="36" spans="2:56" ht="22.5" customHeight="1">
      <c r="B36" s="183"/>
      <c r="C36" s="197"/>
      <c r="D36" s="197"/>
      <c r="E36" s="197"/>
      <c r="F36" s="197"/>
      <c r="G36" s="197"/>
      <c r="H36" s="197"/>
      <c r="I36" s="198"/>
      <c r="J36" s="198"/>
      <c r="K36" s="198"/>
      <c r="L36" s="198"/>
      <c r="M36" s="199"/>
      <c r="N36" s="199"/>
      <c r="O36" s="199"/>
      <c r="P36" s="199"/>
      <c r="Q36" s="200"/>
      <c r="R36" s="200"/>
      <c r="S36" s="200"/>
      <c r="T36" s="200"/>
      <c r="U36" s="201"/>
      <c r="V36" s="201"/>
      <c r="W36" s="201"/>
      <c r="X36" s="201"/>
      <c r="Y36" s="201"/>
      <c r="Z36" s="201"/>
      <c r="AA36" s="201"/>
      <c r="AC36" s="184"/>
      <c r="AD36" s="189"/>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88"/>
      <c r="BD36" s="184"/>
    </row>
    <row r="37" spans="27:57" ht="22.5" customHeight="1" thickBot="1">
      <c r="AA37" s="183"/>
      <c r="AB37" s="183"/>
      <c r="AC37" s="185"/>
      <c r="AD37" s="190"/>
      <c r="AE37" s="1283"/>
      <c r="AF37" s="1283"/>
      <c r="AG37" s="1283"/>
      <c r="AH37" s="1283"/>
      <c r="AI37" s="1283"/>
      <c r="AJ37" s="1283"/>
      <c r="AK37" s="1283"/>
      <c r="AL37" s="1283"/>
      <c r="AM37" s="1283"/>
      <c r="AN37" s="1283"/>
      <c r="AO37" s="1283"/>
      <c r="AP37" s="1283"/>
      <c r="AQ37" s="1283"/>
      <c r="AR37" s="1283"/>
      <c r="AS37" s="1283"/>
      <c r="AT37" s="1283"/>
      <c r="AU37" s="1283"/>
      <c r="AV37" s="1283"/>
      <c r="AW37" s="1283"/>
      <c r="AX37" s="1283"/>
      <c r="AY37" s="1283"/>
      <c r="AZ37" s="1283"/>
      <c r="BA37" s="1283"/>
      <c r="BB37" s="1283"/>
      <c r="BC37" s="191"/>
      <c r="BD37" s="185"/>
      <c r="BE37" s="183"/>
    </row>
    <row r="38" spans="27:57" ht="3.75" customHeight="1">
      <c r="AA38" s="183"/>
      <c r="AB38" s="183"/>
      <c r="AC38" s="185"/>
      <c r="AD38" s="185"/>
      <c r="AE38" s="1284"/>
      <c r="AF38" s="1284"/>
      <c r="AG38" s="1284"/>
      <c r="AH38" s="1284"/>
      <c r="AI38" s="1284"/>
      <c r="AJ38" s="1284"/>
      <c r="AK38" s="1284"/>
      <c r="AL38" s="1284"/>
      <c r="AM38" s="1284"/>
      <c r="AN38" s="1284"/>
      <c r="AO38" s="1284"/>
      <c r="AP38" s="1284"/>
      <c r="AQ38" s="1284"/>
      <c r="AR38" s="1284"/>
      <c r="AS38" s="1284"/>
      <c r="AT38" s="1284"/>
      <c r="AU38" s="1284"/>
      <c r="AV38" s="1284"/>
      <c r="AW38" s="1284"/>
      <c r="AX38" s="1284"/>
      <c r="AY38" s="1284"/>
      <c r="AZ38" s="1284"/>
      <c r="BA38" s="1284"/>
      <c r="BB38" s="1284"/>
      <c r="BC38" s="185"/>
      <c r="BD38" s="185"/>
      <c r="BE38" s="183"/>
    </row>
    <row r="39" spans="2:57" ht="22.5" customHeight="1">
      <c r="B39" s="2" t="s">
        <v>235</v>
      </c>
      <c r="D39" s="168" t="s">
        <v>234</v>
      </c>
      <c r="F39" s="2" t="s">
        <v>236</v>
      </c>
      <c r="AA39" s="183"/>
      <c r="AB39" s="183"/>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83"/>
    </row>
    <row r="40" spans="2:57" ht="22.5" customHeight="1">
      <c r="B40" s="168" t="s">
        <v>220</v>
      </c>
      <c r="C40" s="168" t="s">
        <v>221</v>
      </c>
      <c r="D40" s="168">
        <v>36.7</v>
      </c>
      <c r="E40" s="168" t="s">
        <v>230</v>
      </c>
      <c r="F40" s="168" t="e">
        <f>#REF!*D40</f>
        <v>#REF!</v>
      </c>
      <c r="AA40" s="183"/>
      <c r="AB40" s="183"/>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83"/>
    </row>
    <row r="41" spans="2:57" ht="22.5" customHeight="1">
      <c r="B41" s="168" t="s">
        <v>222</v>
      </c>
      <c r="C41" s="168" t="s">
        <v>221</v>
      </c>
      <c r="D41" s="168">
        <v>39.1</v>
      </c>
      <c r="E41" s="168" t="s">
        <v>230</v>
      </c>
      <c r="F41" s="168" t="e">
        <f>#REF!*D41</f>
        <v>#REF!</v>
      </c>
      <c r="AA41" s="183"/>
      <c r="AB41" s="183"/>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83"/>
    </row>
    <row r="42" spans="2:6" ht="22.5" customHeight="1">
      <c r="B42" s="168" t="s">
        <v>223</v>
      </c>
      <c r="C42" s="168" t="s">
        <v>224</v>
      </c>
      <c r="D42" s="168">
        <v>41.1</v>
      </c>
      <c r="E42" s="168" t="s">
        <v>231</v>
      </c>
      <c r="F42" s="168" t="e">
        <f>#REF!*D42</f>
        <v>#REF!</v>
      </c>
    </row>
    <row r="43" spans="2:6" ht="22.5" customHeight="1">
      <c r="B43" s="168" t="s">
        <v>225</v>
      </c>
      <c r="C43" s="168" t="s">
        <v>226</v>
      </c>
      <c r="D43" s="168">
        <v>54.5</v>
      </c>
      <c r="E43" s="168" t="s">
        <v>232</v>
      </c>
      <c r="F43" s="168" t="e">
        <f>#REF!*D43</f>
        <v>#REF!</v>
      </c>
    </row>
    <row r="44" spans="2:6" ht="22.5" customHeight="1">
      <c r="B44" s="168" t="s">
        <v>227</v>
      </c>
      <c r="C44" s="168" t="s">
        <v>226</v>
      </c>
      <c r="D44" s="168">
        <v>50.2</v>
      </c>
      <c r="E44" s="168" t="s">
        <v>232</v>
      </c>
      <c r="F44" s="168" t="e">
        <f>#REF!*D44</f>
        <v>#REF!</v>
      </c>
    </row>
    <row r="45" spans="2:6" ht="22.5" customHeight="1">
      <c r="B45" s="168" t="s">
        <v>228</v>
      </c>
      <c r="C45" s="168" t="s">
        <v>221</v>
      </c>
      <c r="D45" s="168">
        <v>34.6</v>
      </c>
      <c r="E45" s="168" t="s">
        <v>230</v>
      </c>
      <c r="F45" s="168" t="e">
        <f>#REF!*D45</f>
        <v>#REF!</v>
      </c>
    </row>
    <row r="46" spans="2:6" ht="22.5" customHeight="1">
      <c r="B46" s="168" t="s">
        <v>229</v>
      </c>
      <c r="C46" s="168" t="s">
        <v>221</v>
      </c>
      <c r="D46" s="168">
        <v>38.2</v>
      </c>
      <c r="E46" s="168" t="s">
        <v>230</v>
      </c>
      <c r="F46" s="168" t="e">
        <f>#REF!*D46</f>
        <v>#REF!</v>
      </c>
    </row>
    <row r="47" ht="22.5" customHeight="1">
      <c r="B47" s="2" t="s">
        <v>238</v>
      </c>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sheetData>
  <sheetProtection/>
  <mergeCells count="79">
    <mergeCell ref="U4:AA5"/>
    <mergeCell ref="AE4:BB4"/>
    <mergeCell ref="M5:N5"/>
    <mergeCell ref="O5:P5"/>
    <mergeCell ref="Q5:R5"/>
    <mergeCell ref="S5:T5"/>
    <mergeCell ref="AE5:BB5"/>
    <mergeCell ref="C6:D17"/>
    <mergeCell ref="B2:Y3"/>
    <mergeCell ref="AD2:BA3"/>
    <mergeCell ref="C4:H5"/>
    <mergeCell ref="I4:L5"/>
    <mergeCell ref="M4:P4"/>
    <mergeCell ref="Q4:T4"/>
    <mergeCell ref="E6:H8"/>
    <mergeCell ref="I6:L7"/>
    <mergeCell ref="M6:P7"/>
    <mergeCell ref="Q6:T7"/>
    <mergeCell ref="U6:AA11"/>
    <mergeCell ref="AD6:BA7"/>
    <mergeCell ref="I8:L9"/>
    <mergeCell ref="M8:P9"/>
    <mergeCell ref="Q8:T9"/>
    <mergeCell ref="AE8:BB8"/>
    <mergeCell ref="E9:H9"/>
    <mergeCell ref="AE9:BB9"/>
    <mergeCell ref="E10:H10"/>
    <mergeCell ref="I10:L11"/>
    <mergeCell ref="M10:P11"/>
    <mergeCell ref="Q10:T11"/>
    <mergeCell ref="AE10:BB10"/>
    <mergeCell ref="E11:H11"/>
    <mergeCell ref="AE11:BB11"/>
    <mergeCell ref="E12:H14"/>
    <mergeCell ref="I12:L13"/>
    <mergeCell ref="M12:P13"/>
    <mergeCell ref="Q12:T13"/>
    <mergeCell ref="U12:AA17"/>
    <mergeCell ref="AE12:BB12"/>
    <mergeCell ref="AE13:BB13"/>
    <mergeCell ref="I14:L15"/>
    <mergeCell ref="M14:P15"/>
    <mergeCell ref="Q14:T15"/>
    <mergeCell ref="AE14:BB14"/>
    <mergeCell ref="E15:H15"/>
    <mergeCell ref="AE15:BB15"/>
    <mergeCell ref="E16:H16"/>
    <mergeCell ref="I16:L17"/>
    <mergeCell ref="M16:P17"/>
    <mergeCell ref="Q16:T17"/>
    <mergeCell ref="AE16:BB16"/>
    <mergeCell ref="E17:H17"/>
    <mergeCell ref="AD17:BA18"/>
    <mergeCell ref="I18:L19"/>
    <mergeCell ref="M18:P19"/>
    <mergeCell ref="Q18:T19"/>
    <mergeCell ref="U18:AA21"/>
    <mergeCell ref="AE19:BB19"/>
    <mergeCell ref="I20:L21"/>
    <mergeCell ref="M20:P21"/>
    <mergeCell ref="Q20:T21"/>
    <mergeCell ref="AE20:BB20"/>
    <mergeCell ref="AE21:BB21"/>
    <mergeCell ref="M22:P23"/>
    <mergeCell ref="Q22:T23"/>
    <mergeCell ref="U22:AA25"/>
    <mergeCell ref="AE22:BB22"/>
    <mergeCell ref="AE23:BB23"/>
    <mergeCell ref="I24:L25"/>
    <mergeCell ref="C18:H21"/>
    <mergeCell ref="AE37:BB37"/>
    <mergeCell ref="AE38:BB38"/>
    <mergeCell ref="J23:K23"/>
    <mergeCell ref="M24:P25"/>
    <mergeCell ref="Q24:T25"/>
    <mergeCell ref="AE24:BB24"/>
    <mergeCell ref="AE25:BB25"/>
    <mergeCell ref="C22:H25"/>
    <mergeCell ref="I22:L22"/>
  </mergeCells>
  <printOptions/>
  <pageMargins left="0.25" right="0.25" top="0.75" bottom="0.75" header="0.3" footer="0.3"/>
  <pageSetup horizontalDpi="600" verticalDpi="600" orientation="portrait" paperSize="9" scale="99" r:id="rId2"/>
  <colBreaks count="1" manualBreakCount="1">
    <brk id="28"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Zeros="0" workbookViewId="0" topLeftCell="A1">
      <selection activeCell="A7" sqref="A7"/>
    </sheetView>
  </sheetViews>
  <sheetFormatPr defaultColWidth="9.00390625" defaultRowHeight="13.5"/>
  <cols>
    <col min="1" max="3" width="3.625" style="159" customWidth="1"/>
    <col min="4" max="4" width="5.25390625" style="159" customWidth="1"/>
    <col min="5" max="5" width="84.875" style="158" customWidth="1"/>
    <col min="6" max="6" width="5.00390625" style="548" customWidth="1"/>
    <col min="7" max="16384" width="9.00390625" style="150" customWidth="1"/>
  </cols>
  <sheetData>
    <row r="1" spans="1:6" ht="18.75">
      <c r="A1" s="606" t="s">
        <v>51</v>
      </c>
      <c r="B1" s="607"/>
      <c r="C1" s="607"/>
      <c r="D1" s="607"/>
      <c r="E1" s="607"/>
      <c r="F1" s="291"/>
    </row>
    <row r="2" spans="1:6" s="155" customFormat="1" ht="19.5" customHeight="1">
      <c r="A2" s="151" t="s">
        <v>356</v>
      </c>
      <c r="B2" s="152"/>
      <c r="C2" s="152"/>
      <c r="D2" s="153"/>
      <c r="E2" s="154"/>
      <c r="F2" s="153"/>
    </row>
    <row r="3" spans="1:6" s="155" customFormat="1" ht="14.25" customHeight="1">
      <c r="A3" s="151" t="s">
        <v>509</v>
      </c>
      <c r="B3" s="152"/>
      <c r="C3" s="152"/>
      <c r="D3" s="153"/>
      <c r="E3" s="154"/>
      <c r="F3" s="153"/>
    </row>
    <row r="4" spans="1:6" ht="27" customHeight="1">
      <c r="A4" s="608" t="s">
        <v>52</v>
      </c>
      <c r="B4" s="609"/>
      <c r="C4" s="609"/>
      <c r="D4" s="609"/>
      <c r="E4" s="609"/>
      <c r="F4" s="547"/>
    </row>
    <row r="5" spans="1:6" ht="22.5" customHeight="1">
      <c r="A5" s="292" t="s">
        <v>107</v>
      </c>
      <c r="B5" s="293" t="s">
        <v>108</v>
      </c>
      <c r="C5" s="294" t="s">
        <v>357</v>
      </c>
      <c r="D5" s="295" t="s">
        <v>109</v>
      </c>
      <c r="E5" s="296" t="s">
        <v>358</v>
      </c>
      <c r="F5" s="341" t="s">
        <v>558</v>
      </c>
    </row>
    <row r="6" spans="1:6" ht="22.5" customHeight="1">
      <c r="A6" s="610" t="s">
        <v>88</v>
      </c>
      <c r="B6" s="611"/>
      <c r="C6" s="611"/>
      <c r="D6" s="611"/>
      <c r="E6" s="611"/>
      <c r="F6" s="297"/>
    </row>
    <row r="7" spans="1:6" ht="27.75" customHeight="1">
      <c r="A7" s="298"/>
      <c r="B7" s="299"/>
      <c r="C7" s="300" t="s">
        <v>158</v>
      </c>
      <c r="D7" s="301" t="s">
        <v>113</v>
      </c>
      <c r="E7" s="302" t="s">
        <v>487</v>
      </c>
      <c r="F7" s="303"/>
    </row>
    <row r="8" spans="1:6" ht="20.25" customHeight="1">
      <c r="A8" s="298"/>
      <c r="B8" s="299"/>
      <c r="C8" s="300" t="s">
        <v>158</v>
      </c>
      <c r="D8" s="304" t="s">
        <v>110</v>
      </c>
      <c r="E8" s="302" t="s">
        <v>359</v>
      </c>
      <c r="F8" s="303"/>
    </row>
    <row r="9" spans="1:6" ht="20.25" customHeight="1">
      <c r="A9" s="298"/>
      <c r="B9" s="299"/>
      <c r="C9" s="300" t="s">
        <v>158</v>
      </c>
      <c r="D9" s="304" t="s">
        <v>115</v>
      </c>
      <c r="E9" s="302" t="s">
        <v>360</v>
      </c>
      <c r="F9" s="303"/>
    </row>
    <row r="10" spans="1:6" ht="20.25" customHeight="1">
      <c r="A10" s="603" t="s">
        <v>111</v>
      </c>
      <c r="B10" s="604"/>
      <c r="C10" s="604"/>
      <c r="D10" s="604"/>
      <c r="E10" s="605"/>
      <c r="F10" s="305"/>
    </row>
    <row r="11" spans="1:6" ht="40.5" customHeight="1">
      <c r="A11" s="298"/>
      <c r="B11" s="299"/>
      <c r="C11" s="300" t="s">
        <v>158</v>
      </c>
      <c r="D11" s="301" t="s">
        <v>113</v>
      </c>
      <c r="E11" s="302" t="s">
        <v>488</v>
      </c>
      <c r="F11" s="303"/>
    </row>
    <row r="12" spans="1:6" ht="20.25" customHeight="1">
      <c r="A12" s="298"/>
      <c r="B12" s="299"/>
      <c r="C12" s="300" t="s">
        <v>158</v>
      </c>
      <c r="D12" s="304" t="s">
        <v>110</v>
      </c>
      <c r="E12" s="302" t="s">
        <v>361</v>
      </c>
      <c r="F12" s="303"/>
    </row>
    <row r="13" spans="1:6" ht="20.25" customHeight="1">
      <c r="A13" s="603" t="s">
        <v>89</v>
      </c>
      <c r="B13" s="604"/>
      <c r="C13" s="604"/>
      <c r="D13" s="604"/>
      <c r="E13" s="605"/>
      <c r="F13" s="305"/>
    </row>
    <row r="14" spans="1:6" ht="20.25" customHeight="1">
      <c r="A14" s="298"/>
      <c r="B14" s="299"/>
      <c r="C14" s="300" t="s">
        <v>158</v>
      </c>
      <c r="D14" s="301" t="s">
        <v>113</v>
      </c>
      <c r="E14" s="302" t="s">
        <v>362</v>
      </c>
      <c r="F14" s="303"/>
    </row>
    <row r="15" spans="1:6" ht="20.25" customHeight="1">
      <c r="A15" s="298"/>
      <c r="B15" s="299"/>
      <c r="C15" s="300" t="s">
        <v>158</v>
      </c>
      <c r="D15" s="304" t="s">
        <v>110</v>
      </c>
      <c r="E15" s="302" t="s">
        <v>363</v>
      </c>
      <c r="F15" s="303"/>
    </row>
    <row r="16" spans="1:6" ht="20.25" customHeight="1">
      <c r="A16" s="298"/>
      <c r="B16" s="299"/>
      <c r="C16" s="300" t="s">
        <v>158</v>
      </c>
      <c r="D16" s="304" t="s">
        <v>115</v>
      </c>
      <c r="E16" s="302" t="s">
        <v>364</v>
      </c>
      <c r="F16" s="303"/>
    </row>
    <row r="17" spans="1:6" ht="20.25" customHeight="1">
      <c r="A17" s="603" t="s">
        <v>90</v>
      </c>
      <c r="B17" s="604"/>
      <c r="C17" s="604"/>
      <c r="D17" s="604"/>
      <c r="E17" s="605"/>
      <c r="F17" s="305"/>
    </row>
    <row r="18" spans="1:6" ht="20.25" customHeight="1">
      <c r="A18" s="298"/>
      <c r="B18" s="299"/>
      <c r="C18" s="300" t="s">
        <v>158</v>
      </c>
      <c r="D18" s="301" t="s">
        <v>113</v>
      </c>
      <c r="E18" s="302" t="s">
        <v>365</v>
      </c>
      <c r="F18" s="303"/>
    </row>
    <row r="19" spans="1:6" ht="30" customHeight="1">
      <c r="A19" s="306"/>
      <c r="B19" s="307"/>
      <c r="C19" s="308" t="s">
        <v>158</v>
      </c>
      <c r="D19" s="309" t="s">
        <v>110</v>
      </c>
      <c r="E19" s="310" t="s">
        <v>559</v>
      </c>
      <c r="F19" s="311"/>
    </row>
    <row r="20" spans="1:6" s="155" customFormat="1" ht="32.25" customHeight="1">
      <c r="A20" s="312" t="s">
        <v>53</v>
      </c>
      <c r="B20" s="313"/>
      <c r="C20" s="313"/>
      <c r="D20" s="314"/>
      <c r="E20" s="315"/>
      <c r="F20" s="316"/>
    </row>
    <row r="21" spans="1:6" ht="22.5" customHeight="1">
      <c r="A21" s="292" t="s">
        <v>107</v>
      </c>
      <c r="B21" s="293" t="s">
        <v>108</v>
      </c>
      <c r="C21" s="294" t="s">
        <v>357</v>
      </c>
      <c r="D21" s="295" t="s">
        <v>109</v>
      </c>
      <c r="E21" s="296" t="s">
        <v>358</v>
      </c>
      <c r="F21" s="341" t="s">
        <v>558</v>
      </c>
    </row>
    <row r="22" spans="1:6" ht="20.25" customHeight="1">
      <c r="A22" s="600" t="s">
        <v>105</v>
      </c>
      <c r="B22" s="601"/>
      <c r="C22" s="601"/>
      <c r="D22" s="601"/>
      <c r="E22" s="602"/>
      <c r="F22" s="317"/>
    </row>
    <row r="23" spans="1:6" ht="30.75" customHeight="1">
      <c r="A23" s="298"/>
      <c r="B23" s="299"/>
      <c r="C23" s="318" t="s">
        <v>158</v>
      </c>
      <c r="D23" s="301" t="s">
        <v>113</v>
      </c>
      <c r="E23" s="319" t="s">
        <v>366</v>
      </c>
      <c r="F23" s="553" t="s">
        <v>410</v>
      </c>
    </row>
    <row r="24" spans="1:6" ht="20.25" customHeight="1">
      <c r="A24" s="298"/>
      <c r="B24" s="299"/>
      <c r="C24" s="318" t="s">
        <v>158</v>
      </c>
      <c r="D24" s="301" t="s">
        <v>110</v>
      </c>
      <c r="E24" s="319" t="s">
        <v>367</v>
      </c>
      <c r="F24" s="320" t="s">
        <v>368</v>
      </c>
    </row>
    <row r="25" spans="1:6" ht="27.75" customHeight="1">
      <c r="A25" s="298"/>
      <c r="B25" s="299"/>
      <c r="C25" s="318" t="s">
        <v>158</v>
      </c>
      <c r="D25" s="304" t="s">
        <v>110</v>
      </c>
      <c r="E25" s="319" t="s">
        <v>560</v>
      </c>
      <c r="F25" s="303"/>
    </row>
    <row r="26" spans="1:6" ht="27.75" customHeight="1">
      <c r="A26" s="298"/>
      <c r="B26" s="299"/>
      <c r="C26" s="318" t="s">
        <v>158</v>
      </c>
      <c r="D26" s="304" t="s">
        <v>115</v>
      </c>
      <c r="E26" s="319" t="s">
        <v>489</v>
      </c>
      <c r="F26" s="303"/>
    </row>
    <row r="27" spans="1:6" ht="20.25" customHeight="1">
      <c r="A27" s="603" t="s">
        <v>91</v>
      </c>
      <c r="B27" s="604"/>
      <c r="C27" s="604"/>
      <c r="D27" s="604"/>
      <c r="E27" s="605"/>
      <c r="F27" s="305"/>
    </row>
    <row r="28" spans="1:6" ht="20.25" customHeight="1">
      <c r="A28" s="298"/>
      <c r="B28" s="299"/>
      <c r="C28" s="318" t="s">
        <v>158</v>
      </c>
      <c r="D28" s="301" t="s">
        <v>113</v>
      </c>
      <c r="E28" s="319" t="s">
        <v>369</v>
      </c>
      <c r="F28" s="303"/>
    </row>
    <row r="29" spans="1:6" ht="30.75" customHeight="1">
      <c r="A29" s="298"/>
      <c r="B29" s="299"/>
      <c r="C29" s="318" t="s">
        <v>158</v>
      </c>
      <c r="D29" s="301" t="s">
        <v>113</v>
      </c>
      <c r="E29" s="319" t="s">
        <v>490</v>
      </c>
      <c r="F29" s="320" t="s">
        <v>370</v>
      </c>
    </row>
    <row r="30" spans="1:6" ht="20.25" customHeight="1">
      <c r="A30" s="298"/>
      <c r="B30" s="299"/>
      <c r="C30" s="318" t="s">
        <v>158</v>
      </c>
      <c r="D30" s="304" t="s">
        <v>110</v>
      </c>
      <c r="E30" s="319" t="s">
        <v>371</v>
      </c>
      <c r="F30" s="303"/>
    </row>
    <row r="31" spans="1:6" ht="20.25" customHeight="1">
      <c r="A31" s="298"/>
      <c r="B31" s="299"/>
      <c r="C31" s="318" t="s">
        <v>158</v>
      </c>
      <c r="D31" s="304" t="s">
        <v>115</v>
      </c>
      <c r="E31" s="319" t="s">
        <v>372</v>
      </c>
      <c r="F31" s="303"/>
    </row>
    <row r="32" spans="1:6" ht="20.25" customHeight="1">
      <c r="A32" s="298"/>
      <c r="B32" s="299"/>
      <c r="C32" s="318" t="s">
        <v>158</v>
      </c>
      <c r="D32" s="304" t="s">
        <v>115</v>
      </c>
      <c r="E32" s="319" t="s">
        <v>373</v>
      </c>
      <c r="F32" s="303"/>
    </row>
    <row r="33" spans="1:6" ht="20.25" customHeight="1">
      <c r="A33" s="603" t="s">
        <v>92</v>
      </c>
      <c r="B33" s="604"/>
      <c r="C33" s="604"/>
      <c r="D33" s="604"/>
      <c r="E33" s="605"/>
      <c r="F33" s="305"/>
    </row>
    <row r="34" spans="1:6" ht="20.25" customHeight="1">
      <c r="A34" s="321"/>
      <c r="B34" s="322"/>
      <c r="C34" s="318" t="s">
        <v>158</v>
      </c>
      <c r="D34" s="301" t="s">
        <v>113</v>
      </c>
      <c r="E34" s="319" t="s">
        <v>374</v>
      </c>
      <c r="F34" s="303"/>
    </row>
    <row r="35" spans="1:6" ht="20.25" customHeight="1">
      <c r="A35" s="321"/>
      <c r="B35" s="322"/>
      <c r="C35" s="318" t="s">
        <v>158</v>
      </c>
      <c r="D35" s="301" t="s">
        <v>110</v>
      </c>
      <c r="E35" s="319" t="s">
        <v>375</v>
      </c>
      <c r="F35" s="303"/>
    </row>
    <row r="36" spans="1:6" ht="27.75" customHeight="1">
      <c r="A36" s="321"/>
      <c r="B36" s="322"/>
      <c r="C36" s="318" t="s">
        <v>158</v>
      </c>
      <c r="D36" s="304" t="s">
        <v>115</v>
      </c>
      <c r="E36" s="319" t="s">
        <v>376</v>
      </c>
      <c r="F36" s="303"/>
    </row>
    <row r="37" spans="1:6" ht="20.25" customHeight="1">
      <c r="A37" s="603" t="s">
        <v>93</v>
      </c>
      <c r="B37" s="604"/>
      <c r="C37" s="604"/>
      <c r="D37" s="604"/>
      <c r="E37" s="605"/>
      <c r="F37" s="305"/>
    </row>
    <row r="38" spans="1:6" ht="20.25" customHeight="1">
      <c r="A38" s="321"/>
      <c r="B38" s="322"/>
      <c r="C38" s="318" t="s">
        <v>158</v>
      </c>
      <c r="D38" s="301" t="s">
        <v>113</v>
      </c>
      <c r="E38" s="319" t="s">
        <v>561</v>
      </c>
      <c r="F38" s="303"/>
    </row>
    <row r="39" spans="1:6" ht="20.25" customHeight="1">
      <c r="A39" s="321"/>
      <c r="B39" s="322"/>
      <c r="C39" s="318" t="s">
        <v>158</v>
      </c>
      <c r="D39" s="304" t="s">
        <v>110</v>
      </c>
      <c r="E39" s="319" t="s">
        <v>562</v>
      </c>
      <c r="F39" s="323" t="s">
        <v>377</v>
      </c>
    </row>
    <row r="40" spans="1:6" ht="27.75" customHeight="1">
      <c r="A40" s="324"/>
      <c r="B40" s="325"/>
      <c r="C40" s="326" t="s">
        <v>158</v>
      </c>
      <c r="D40" s="309" t="s">
        <v>115</v>
      </c>
      <c r="E40" s="327" t="s">
        <v>563</v>
      </c>
      <c r="F40" s="311"/>
    </row>
  </sheetData>
  <sheetProtection/>
  <mergeCells count="10">
    <mergeCell ref="A22:E22"/>
    <mergeCell ref="A27:E27"/>
    <mergeCell ref="A33:E33"/>
    <mergeCell ref="A37:E37"/>
    <mergeCell ref="A1:E1"/>
    <mergeCell ref="A4:E4"/>
    <mergeCell ref="A6:E6"/>
    <mergeCell ref="A10:E10"/>
    <mergeCell ref="A13:E13"/>
    <mergeCell ref="A17:E17"/>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2" r:id="rId3"/>
  <headerFooter scaleWithDoc="0" alignWithMargins="0">
    <oddFooter>&amp;L&amp;9 2024.03.01&amp;C-1-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Zeros="0" workbookViewId="0" topLeftCell="A1">
      <selection activeCell="A4" sqref="A4"/>
    </sheetView>
  </sheetViews>
  <sheetFormatPr defaultColWidth="9.00390625" defaultRowHeight="13.5"/>
  <cols>
    <col min="1" max="2" width="3.25390625" style="164" customWidth="1"/>
    <col min="3" max="3" width="3.625" style="164" customWidth="1"/>
    <col min="4" max="4" width="4.625" style="164" customWidth="1"/>
    <col min="5" max="5" width="86.50390625" style="162" customWidth="1"/>
    <col min="6" max="6" width="5.00390625" style="345" customWidth="1"/>
    <col min="7" max="16384" width="9.00390625" style="163" customWidth="1"/>
  </cols>
  <sheetData>
    <row r="1" spans="1:6" s="150" customFormat="1" ht="24" customHeight="1">
      <c r="A1" s="156" t="s">
        <v>54</v>
      </c>
      <c r="B1" s="157"/>
      <c r="C1" s="157"/>
      <c r="D1" s="157"/>
      <c r="E1" s="158"/>
      <c r="F1" s="340"/>
    </row>
    <row r="2" spans="1:6" s="150" customFormat="1" ht="22.5" customHeight="1">
      <c r="A2" s="335" t="s">
        <v>107</v>
      </c>
      <c r="B2" s="336" t="s">
        <v>108</v>
      </c>
      <c r="C2" s="337" t="s">
        <v>357</v>
      </c>
      <c r="D2" s="338" t="s">
        <v>109</v>
      </c>
      <c r="E2" s="339" t="s">
        <v>358</v>
      </c>
      <c r="F2" s="341" t="s">
        <v>558</v>
      </c>
    </row>
    <row r="3" spans="1:6" s="150" customFormat="1" ht="22.5" customHeight="1">
      <c r="A3" s="614" t="s">
        <v>112</v>
      </c>
      <c r="B3" s="615"/>
      <c r="C3" s="615"/>
      <c r="D3" s="615"/>
      <c r="E3" s="615"/>
      <c r="F3" s="342"/>
    </row>
    <row r="4" spans="1:6" s="150" customFormat="1" ht="19.5" customHeight="1">
      <c r="A4" s="321"/>
      <c r="B4" s="322"/>
      <c r="C4" s="322" t="s">
        <v>158</v>
      </c>
      <c r="D4" s="304" t="s">
        <v>113</v>
      </c>
      <c r="E4" s="302" t="s">
        <v>388</v>
      </c>
      <c r="F4" s="346" t="s">
        <v>387</v>
      </c>
    </row>
    <row r="5" spans="1:6" s="150" customFormat="1" ht="19.5" customHeight="1">
      <c r="A5" s="321"/>
      <c r="B5" s="322"/>
      <c r="C5" s="322" t="s">
        <v>158</v>
      </c>
      <c r="D5" s="304" t="s">
        <v>110</v>
      </c>
      <c r="E5" s="302" t="s">
        <v>389</v>
      </c>
      <c r="F5" s="346" t="s">
        <v>387</v>
      </c>
    </row>
    <row r="6" spans="1:6" s="150" customFormat="1" ht="19.5" customHeight="1">
      <c r="A6" s="321"/>
      <c r="B6" s="322"/>
      <c r="C6" s="322" t="s">
        <v>158</v>
      </c>
      <c r="D6" s="304" t="s">
        <v>115</v>
      </c>
      <c r="E6" s="302" t="s">
        <v>391</v>
      </c>
      <c r="F6" s="346" t="s">
        <v>390</v>
      </c>
    </row>
    <row r="7" spans="1:6" s="150" customFormat="1" ht="22.5" customHeight="1">
      <c r="A7" s="616" t="s">
        <v>114</v>
      </c>
      <c r="B7" s="617"/>
      <c r="C7" s="617"/>
      <c r="D7" s="617"/>
      <c r="E7" s="617"/>
      <c r="F7" s="343"/>
    </row>
    <row r="8" spans="1:6" s="150" customFormat="1" ht="19.5" customHeight="1">
      <c r="A8" s="321"/>
      <c r="B8" s="322"/>
      <c r="C8" s="322" t="s">
        <v>584</v>
      </c>
      <c r="D8" s="301" t="s">
        <v>113</v>
      </c>
      <c r="E8" s="302" t="s">
        <v>392</v>
      </c>
      <c r="F8" s="347" t="s">
        <v>393</v>
      </c>
    </row>
    <row r="9" spans="1:6" s="150" customFormat="1" ht="32.25" customHeight="1">
      <c r="A9" s="321"/>
      <c r="B9" s="322"/>
      <c r="C9" s="322"/>
      <c r="D9" s="301" t="s">
        <v>113</v>
      </c>
      <c r="E9" s="328" t="s">
        <v>564</v>
      </c>
      <c r="F9" s="347" t="s">
        <v>393</v>
      </c>
    </row>
    <row r="10" spans="1:6" s="150" customFormat="1" ht="30" customHeight="1">
      <c r="A10" s="321"/>
      <c r="B10" s="322"/>
      <c r="C10" s="329" t="s">
        <v>584</v>
      </c>
      <c r="D10" s="301" t="s">
        <v>110</v>
      </c>
      <c r="E10" s="302" t="s">
        <v>565</v>
      </c>
      <c r="F10" s="347" t="s">
        <v>393</v>
      </c>
    </row>
    <row r="11" spans="1:6" s="150" customFormat="1" ht="19.5" customHeight="1">
      <c r="A11" s="330"/>
      <c r="B11" s="331"/>
      <c r="C11" s="322" t="s">
        <v>584</v>
      </c>
      <c r="D11" s="304" t="s">
        <v>115</v>
      </c>
      <c r="E11" s="302" t="s">
        <v>395</v>
      </c>
      <c r="F11" s="346" t="s">
        <v>394</v>
      </c>
    </row>
    <row r="12" spans="1:6" s="6" customFormat="1" ht="22.5" customHeight="1">
      <c r="A12" s="616" t="s">
        <v>94</v>
      </c>
      <c r="B12" s="617"/>
      <c r="C12" s="617"/>
      <c r="D12" s="617"/>
      <c r="E12" s="617"/>
      <c r="F12" s="344"/>
    </row>
    <row r="13" spans="1:6" s="6" customFormat="1" ht="41.25" customHeight="1">
      <c r="A13" s="332"/>
      <c r="B13" s="333"/>
      <c r="C13" s="333"/>
      <c r="D13" s="334" t="s">
        <v>110</v>
      </c>
      <c r="E13" s="558" t="s">
        <v>599</v>
      </c>
      <c r="F13" s="348" t="s">
        <v>396</v>
      </c>
    </row>
    <row r="14" spans="1:4" ht="24.75" customHeight="1">
      <c r="A14" s="160" t="s">
        <v>397</v>
      </c>
      <c r="B14" s="161"/>
      <c r="C14" s="161"/>
      <c r="D14" s="166"/>
    </row>
    <row r="15" spans="1:6" s="150" customFormat="1" ht="22.5" customHeight="1">
      <c r="A15" s="335" t="s">
        <v>107</v>
      </c>
      <c r="B15" s="336" t="s">
        <v>108</v>
      </c>
      <c r="C15" s="337" t="s">
        <v>357</v>
      </c>
      <c r="D15" s="338" t="s">
        <v>109</v>
      </c>
      <c r="E15" s="339" t="s">
        <v>358</v>
      </c>
      <c r="F15" s="341" t="s">
        <v>558</v>
      </c>
    </row>
    <row r="16" spans="1:6" ht="22.5" customHeight="1">
      <c r="A16" s="614" t="s">
        <v>95</v>
      </c>
      <c r="B16" s="615"/>
      <c r="C16" s="615"/>
      <c r="D16" s="615"/>
      <c r="E16" s="615"/>
      <c r="F16" s="364"/>
    </row>
    <row r="17" spans="1:6" ht="19.5" customHeight="1">
      <c r="A17" s="350"/>
      <c r="B17" s="351"/>
      <c r="C17" s="329" t="s">
        <v>158</v>
      </c>
      <c r="D17" s="352" t="s">
        <v>113</v>
      </c>
      <c r="E17" s="353" t="s">
        <v>378</v>
      </c>
      <c r="F17" s="349"/>
    </row>
    <row r="18" spans="1:6" ht="19.5" customHeight="1">
      <c r="A18" s="350"/>
      <c r="B18" s="351"/>
      <c r="C18" s="329" t="s">
        <v>158</v>
      </c>
      <c r="D18" s="352" t="s">
        <v>110</v>
      </c>
      <c r="E18" s="353" t="s">
        <v>379</v>
      </c>
      <c r="F18" s="349"/>
    </row>
    <row r="19" spans="1:6" ht="29.25" customHeight="1">
      <c r="A19" s="350"/>
      <c r="B19" s="351"/>
      <c r="C19" s="329" t="s">
        <v>158</v>
      </c>
      <c r="D19" s="354" t="s">
        <v>110</v>
      </c>
      <c r="E19" s="353" t="s">
        <v>566</v>
      </c>
      <c r="F19" s="349"/>
    </row>
    <row r="20" spans="1:6" ht="28.5" customHeight="1">
      <c r="A20" s="350"/>
      <c r="B20" s="351"/>
      <c r="C20" s="329" t="s">
        <v>158</v>
      </c>
      <c r="D20" s="354" t="s">
        <v>115</v>
      </c>
      <c r="E20" s="353" t="s">
        <v>567</v>
      </c>
      <c r="F20" s="349"/>
    </row>
    <row r="21" spans="1:6" ht="22.5" customHeight="1">
      <c r="A21" s="616" t="s">
        <v>96</v>
      </c>
      <c r="B21" s="617"/>
      <c r="C21" s="617"/>
      <c r="D21" s="617"/>
      <c r="E21" s="617"/>
      <c r="F21" s="349"/>
    </row>
    <row r="22" spans="1:6" ht="30" customHeight="1">
      <c r="A22" s="350"/>
      <c r="B22" s="351"/>
      <c r="C22" s="329" t="s">
        <v>158</v>
      </c>
      <c r="D22" s="352" t="s">
        <v>113</v>
      </c>
      <c r="E22" s="353" t="s">
        <v>491</v>
      </c>
      <c r="F22" s="349"/>
    </row>
    <row r="23" spans="1:6" ht="19.5" customHeight="1">
      <c r="A23" s="350"/>
      <c r="B23" s="351"/>
      <c r="C23" s="329"/>
      <c r="D23" s="352" t="s">
        <v>113</v>
      </c>
      <c r="E23" s="353" t="s">
        <v>380</v>
      </c>
      <c r="F23" s="552" t="s">
        <v>467</v>
      </c>
    </row>
    <row r="24" spans="1:6" ht="30" customHeight="1">
      <c r="A24" s="350"/>
      <c r="B24" s="351"/>
      <c r="C24" s="329" t="s">
        <v>158</v>
      </c>
      <c r="D24" s="352" t="s">
        <v>113</v>
      </c>
      <c r="E24" s="353" t="s">
        <v>568</v>
      </c>
      <c r="F24" s="349"/>
    </row>
    <row r="25" spans="1:6" ht="18.75" customHeight="1">
      <c r="A25" s="618" t="s">
        <v>116</v>
      </c>
      <c r="B25" s="619"/>
      <c r="C25" s="619"/>
      <c r="D25" s="619"/>
      <c r="E25" s="619"/>
      <c r="F25" s="349"/>
    </row>
    <row r="26" spans="1:6" ht="22.5" customHeight="1">
      <c r="A26" s="612" t="s">
        <v>97</v>
      </c>
      <c r="B26" s="613"/>
      <c r="C26" s="613"/>
      <c r="D26" s="613"/>
      <c r="E26" s="613"/>
      <c r="F26" s="349"/>
    </row>
    <row r="27" spans="1:6" ht="30" customHeight="1">
      <c r="A27" s="350"/>
      <c r="B27" s="351"/>
      <c r="C27" s="329" t="s">
        <v>158</v>
      </c>
      <c r="D27" s="352" t="s">
        <v>110</v>
      </c>
      <c r="E27" s="353" t="s">
        <v>569</v>
      </c>
      <c r="F27" s="552" t="s">
        <v>468</v>
      </c>
    </row>
    <row r="28" spans="1:6" ht="22.5" customHeight="1">
      <c r="A28" s="612" t="s">
        <v>98</v>
      </c>
      <c r="B28" s="613"/>
      <c r="C28" s="613"/>
      <c r="D28" s="613"/>
      <c r="E28" s="613"/>
      <c r="F28" s="349"/>
    </row>
    <row r="29" spans="1:6" ht="30" customHeight="1">
      <c r="A29" s="355"/>
      <c r="B29" s="356"/>
      <c r="C29" s="356"/>
      <c r="D29" s="352" t="s">
        <v>110</v>
      </c>
      <c r="E29" s="353" t="s">
        <v>381</v>
      </c>
      <c r="F29" s="349"/>
    </row>
    <row r="30" spans="1:6" ht="30" customHeight="1">
      <c r="A30" s="350"/>
      <c r="B30" s="351"/>
      <c r="C30" s="329" t="s">
        <v>158</v>
      </c>
      <c r="D30" s="352"/>
      <c r="E30" s="353" t="s">
        <v>492</v>
      </c>
      <c r="F30" s="552" t="s">
        <v>469</v>
      </c>
    </row>
    <row r="31" spans="1:6" ht="30" customHeight="1">
      <c r="A31" s="350"/>
      <c r="B31" s="351"/>
      <c r="C31" s="329" t="s">
        <v>158</v>
      </c>
      <c r="D31" s="357"/>
      <c r="E31" s="353" t="s">
        <v>493</v>
      </c>
      <c r="F31" s="552" t="s">
        <v>470</v>
      </c>
    </row>
    <row r="32" spans="1:6" ht="22.5" customHeight="1">
      <c r="A32" s="612" t="s">
        <v>99</v>
      </c>
      <c r="B32" s="613"/>
      <c r="C32" s="613"/>
      <c r="D32" s="613"/>
      <c r="E32" s="613"/>
      <c r="F32" s="349"/>
    </row>
    <row r="33" spans="1:6" ht="30" customHeight="1">
      <c r="A33" s="350"/>
      <c r="B33" s="351"/>
      <c r="C33" s="329" t="s">
        <v>158</v>
      </c>
      <c r="D33" s="354" t="s">
        <v>110</v>
      </c>
      <c r="E33" s="353" t="s">
        <v>382</v>
      </c>
      <c r="F33" s="349"/>
    </row>
    <row r="34" spans="1:6" ht="22.5" customHeight="1">
      <c r="A34" s="612" t="s">
        <v>100</v>
      </c>
      <c r="B34" s="613"/>
      <c r="C34" s="613"/>
      <c r="D34" s="613"/>
      <c r="E34" s="613"/>
      <c r="F34" s="349"/>
    </row>
    <row r="35" spans="1:6" ht="42.75" customHeight="1">
      <c r="A35" s="355"/>
      <c r="B35" s="356"/>
      <c r="C35" s="329" t="s">
        <v>158</v>
      </c>
      <c r="D35" s="352" t="s">
        <v>113</v>
      </c>
      <c r="E35" s="358" t="s">
        <v>570</v>
      </c>
      <c r="F35" s="349"/>
    </row>
    <row r="36" spans="1:6" ht="45" customHeight="1">
      <c r="A36" s="359"/>
      <c r="B36" s="360"/>
      <c r="C36" s="361" t="s">
        <v>158</v>
      </c>
      <c r="D36" s="362" t="s">
        <v>110</v>
      </c>
      <c r="E36" s="549" t="s">
        <v>494</v>
      </c>
      <c r="F36" s="363"/>
    </row>
  </sheetData>
  <sheetProtection/>
  <mergeCells count="10">
    <mergeCell ref="A26:E26"/>
    <mergeCell ref="A28:E28"/>
    <mergeCell ref="A32:E32"/>
    <mergeCell ref="A34:E34"/>
    <mergeCell ref="A3:E3"/>
    <mergeCell ref="A7:E7"/>
    <mergeCell ref="A12:E12"/>
    <mergeCell ref="A16:E16"/>
    <mergeCell ref="A21:E21"/>
    <mergeCell ref="A25:E25"/>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1" r:id="rId3"/>
  <headerFooter scaleWithDoc="0" alignWithMargins="0">
    <oddFooter>&amp;L&amp;9 2024.03.01&amp;C-2-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Zeros="0" workbookViewId="0" topLeftCell="A1">
      <selection activeCell="A5" sqref="A5"/>
    </sheetView>
  </sheetViews>
  <sheetFormatPr defaultColWidth="9.00390625" defaultRowHeight="13.5"/>
  <cols>
    <col min="1" max="2" width="3.625" style="24" customWidth="1"/>
    <col min="3" max="3" width="4.125" style="24" customWidth="1"/>
    <col min="4" max="4" width="4.00390625" style="24" customWidth="1"/>
    <col min="5" max="5" width="86.625" style="24" customWidth="1"/>
    <col min="6" max="6" width="5.00390625" style="551" customWidth="1"/>
    <col min="7" max="16384" width="9.00390625" style="24" customWidth="1"/>
  </cols>
  <sheetData>
    <row r="1" spans="1:6" s="163" customFormat="1" ht="22.5" customHeight="1">
      <c r="A1" s="160" t="s">
        <v>398</v>
      </c>
      <c r="B1" s="161"/>
      <c r="C1" s="161"/>
      <c r="D1" s="166"/>
      <c r="E1" s="162"/>
      <c r="F1" s="345"/>
    </row>
    <row r="2" spans="1:6" s="150" customFormat="1" ht="22.5" customHeight="1">
      <c r="A2" s="335" t="s">
        <v>107</v>
      </c>
      <c r="B2" s="336" t="s">
        <v>108</v>
      </c>
      <c r="C2" s="337" t="s">
        <v>357</v>
      </c>
      <c r="D2" s="338" t="s">
        <v>109</v>
      </c>
      <c r="E2" s="339" t="s">
        <v>358</v>
      </c>
      <c r="F2" s="341" t="s">
        <v>558</v>
      </c>
    </row>
    <row r="3" spans="1:6" s="163" customFormat="1" ht="21" customHeight="1">
      <c r="A3" s="620" t="s">
        <v>101</v>
      </c>
      <c r="B3" s="621"/>
      <c r="C3" s="621"/>
      <c r="D3" s="621"/>
      <c r="E3" s="621"/>
      <c r="F3" s="550"/>
    </row>
    <row r="4" spans="1:6" s="163" customFormat="1" ht="19.5" customHeight="1">
      <c r="A4" s="355"/>
      <c r="B4" s="356"/>
      <c r="C4" s="322"/>
      <c r="D4" s="352" t="s">
        <v>110</v>
      </c>
      <c r="E4" s="353" t="s">
        <v>571</v>
      </c>
      <c r="F4" s="349"/>
    </row>
    <row r="5" spans="1:6" s="163" customFormat="1" ht="29.25" customHeight="1">
      <c r="A5" s="350"/>
      <c r="B5" s="351"/>
      <c r="C5" s="300" t="s">
        <v>158</v>
      </c>
      <c r="D5" s="357"/>
      <c r="E5" s="353" t="s">
        <v>572</v>
      </c>
      <c r="F5" s="349"/>
    </row>
    <row r="6" spans="1:6" s="163" customFormat="1" ht="19.5" customHeight="1">
      <c r="A6" s="350"/>
      <c r="B6" s="351"/>
      <c r="C6" s="300" t="s">
        <v>158</v>
      </c>
      <c r="D6" s="356"/>
      <c r="E6" s="353" t="s">
        <v>573</v>
      </c>
      <c r="F6" s="349"/>
    </row>
    <row r="7" spans="1:6" s="163" customFormat="1" ht="30" customHeight="1">
      <c r="A7" s="350"/>
      <c r="B7" s="351"/>
      <c r="C7" s="300" t="s">
        <v>158</v>
      </c>
      <c r="D7" s="356"/>
      <c r="E7" s="353" t="s">
        <v>574</v>
      </c>
      <c r="F7" s="349"/>
    </row>
    <row r="8" spans="1:6" s="163" customFormat="1" ht="19.5" customHeight="1">
      <c r="A8" s="350"/>
      <c r="B8" s="351"/>
      <c r="C8" s="300" t="s">
        <v>158</v>
      </c>
      <c r="D8" s="356"/>
      <c r="E8" s="353" t="s">
        <v>118</v>
      </c>
      <c r="F8" s="349"/>
    </row>
    <row r="9" spans="1:6" s="163" customFormat="1" ht="19.5" customHeight="1">
      <c r="A9" s="359"/>
      <c r="B9" s="360"/>
      <c r="C9" s="308" t="s">
        <v>158</v>
      </c>
      <c r="D9" s="371"/>
      <c r="E9" s="372" t="s">
        <v>575</v>
      </c>
      <c r="F9" s="363"/>
    </row>
    <row r="10" spans="1:6" s="163" customFormat="1" ht="27.75" customHeight="1">
      <c r="A10" s="165" t="s">
        <v>184</v>
      </c>
      <c r="B10" s="161"/>
      <c r="C10" s="161"/>
      <c r="D10" s="161"/>
      <c r="E10" s="162"/>
      <c r="F10" s="345"/>
    </row>
    <row r="11" spans="1:6" s="150" customFormat="1" ht="22.5" customHeight="1">
      <c r="A11" s="335" t="s">
        <v>107</v>
      </c>
      <c r="B11" s="336" t="s">
        <v>108</v>
      </c>
      <c r="C11" s="337" t="s">
        <v>357</v>
      </c>
      <c r="D11" s="338" t="s">
        <v>109</v>
      </c>
      <c r="E11" s="339" t="s">
        <v>358</v>
      </c>
      <c r="F11" s="341" t="s">
        <v>558</v>
      </c>
    </row>
    <row r="12" spans="1:6" s="163" customFormat="1" ht="24" customHeight="1">
      <c r="A12" s="622" t="s">
        <v>102</v>
      </c>
      <c r="B12" s="623"/>
      <c r="C12" s="623"/>
      <c r="D12" s="623"/>
      <c r="E12" s="623"/>
      <c r="F12" s="550"/>
    </row>
    <row r="13" spans="1:6" s="163" customFormat="1" ht="30" customHeight="1">
      <c r="A13" s="373"/>
      <c r="B13" s="374"/>
      <c r="C13" s="300" t="s">
        <v>158</v>
      </c>
      <c r="D13" s="352" t="s">
        <v>113</v>
      </c>
      <c r="E13" s="353" t="s">
        <v>576</v>
      </c>
      <c r="F13" s="349"/>
    </row>
    <row r="14" spans="1:6" s="163" customFormat="1" ht="21" customHeight="1">
      <c r="A14" s="624" t="s">
        <v>103</v>
      </c>
      <c r="B14" s="617"/>
      <c r="C14" s="617"/>
      <c r="D14" s="617"/>
      <c r="E14" s="617"/>
      <c r="F14" s="349"/>
    </row>
    <row r="15" spans="1:6" s="163" customFormat="1" ht="30" customHeight="1">
      <c r="A15" s="355"/>
      <c r="B15" s="356"/>
      <c r="C15" s="375"/>
      <c r="D15" s="352" t="s">
        <v>113</v>
      </c>
      <c r="E15" s="353" t="s">
        <v>577</v>
      </c>
      <c r="F15" s="349"/>
    </row>
    <row r="16" spans="1:6" s="163" customFormat="1" ht="19.5" customHeight="1">
      <c r="A16" s="350"/>
      <c r="B16" s="351"/>
      <c r="C16" s="300" t="s">
        <v>158</v>
      </c>
      <c r="D16" s="357"/>
      <c r="E16" s="353" t="s">
        <v>119</v>
      </c>
      <c r="F16" s="349"/>
    </row>
    <row r="17" spans="1:6" s="163" customFormat="1" ht="19.5" customHeight="1">
      <c r="A17" s="350"/>
      <c r="B17" s="351"/>
      <c r="C17" s="300" t="s">
        <v>158</v>
      </c>
      <c r="D17" s="357"/>
      <c r="E17" s="353" t="s">
        <v>120</v>
      </c>
      <c r="F17" s="349"/>
    </row>
    <row r="18" spans="1:6" s="163" customFormat="1" ht="19.5" customHeight="1">
      <c r="A18" s="350"/>
      <c r="B18" s="351"/>
      <c r="C18" s="300" t="s">
        <v>158</v>
      </c>
      <c r="D18" s="357"/>
      <c r="E18" s="353" t="s">
        <v>578</v>
      </c>
      <c r="F18" s="349"/>
    </row>
    <row r="19" spans="1:6" s="163" customFormat="1" ht="30" customHeight="1">
      <c r="A19" s="350"/>
      <c r="B19" s="351"/>
      <c r="C19" s="300" t="s">
        <v>158</v>
      </c>
      <c r="D19" s="357"/>
      <c r="E19" s="353" t="s">
        <v>495</v>
      </c>
      <c r="F19" s="349"/>
    </row>
    <row r="20" spans="1:6" s="163" customFormat="1" ht="30" customHeight="1">
      <c r="A20" s="350"/>
      <c r="B20" s="351"/>
      <c r="C20" s="351"/>
      <c r="D20" s="354" t="s">
        <v>110</v>
      </c>
      <c r="E20" s="358" t="s">
        <v>399</v>
      </c>
      <c r="F20" s="349"/>
    </row>
    <row r="21" spans="1:6" s="163" customFormat="1" ht="21" customHeight="1">
      <c r="A21" s="624" t="s">
        <v>104</v>
      </c>
      <c r="B21" s="617"/>
      <c r="C21" s="617"/>
      <c r="D21" s="617"/>
      <c r="E21" s="617"/>
      <c r="F21" s="349"/>
    </row>
    <row r="22" spans="1:6" s="163" customFormat="1" ht="19.5" customHeight="1">
      <c r="A22" s="350"/>
      <c r="B22" s="351"/>
      <c r="C22" s="351"/>
      <c r="D22" s="354" t="s">
        <v>110</v>
      </c>
      <c r="E22" s="353" t="s">
        <v>383</v>
      </c>
      <c r="F22" s="349"/>
    </row>
    <row r="23" spans="1:6" s="163" customFormat="1" ht="30" customHeight="1">
      <c r="A23" s="359"/>
      <c r="B23" s="360"/>
      <c r="C23" s="360"/>
      <c r="D23" s="362" t="s">
        <v>115</v>
      </c>
      <c r="E23" s="372" t="s">
        <v>384</v>
      </c>
      <c r="F23" s="363"/>
    </row>
    <row r="24" spans="1:6" s="163" customFormat="1" ht="25.5" customHeight="1">
      <c r="A24" s="165" t="s">
        <v>185</v>
      </c>
      <c r="B24" s="161"/>
      <c r="C24" s="161"/>
      <c r="D24" s="161"/>
      <c r="E24" s="162"/>
      <c r="F24" s="345"/>
    </row>
    <row r="25" spans="1:6" s="150" customFormat="1" ht="22.5" customHeight="1">
      <c r="A25" s="335" t="s">
        <v>107</v>
      </c>
      <c r="B25" s="336" t="s">
        <v>108</v>
      </c>
      <c r="C25" s="337" t="s">
        <v>357</v>
      </c>
      <c r="D25" s="338" t="s">
        <v>109</v>
      </c>
      <c r="E25" s="339" t="s">
        <v>358</v>
      </c>
      <c r="F25" s="341" t="s">
        <v>558</v>
      </c>
    </row>
    <row r="26" spans="1:6" s="163" customFormat="1" ht="21" customHeight="1">
      <c r="A26" s="622" t="s">
        <v>117</v>
      </c>
      <c r="B26" s="623"/>
      <c r="C26" s="623"/>
      <c r="D26" s="623"/>
      <c r="E26" s="623"/>
      <c r="F26" s="625"/>
    </row>
    <row r="27" spans="1:6" s="163" customFormat="1" ht="19.5" customHeight="1">
      <c r="A27" s="355"/>
      <c r="B27" s="356"/>
      <c r="C27" s="356"/>
      <c r="D27" s="352" t="s">
        <v>113</v>
      </c>
      <c r="E27" s="353" t="s">
        <v>385</v>
      </c>
      <c r="F27" s="349"/>
    </row>
    <row r="28" spans="1:6" s="163" customFormat="1" ht="19.5" customHeight="1">
      <c r="A28" s="350"/>
      <c r="B28" s="351"/>
      <c r="C28" s="300" t="s">
        <v>158</v>
      </c>
      <c r="D28" s="357"/>
      <c r="E28" s="353" t="s">
        <v>121</v>
      </c>
      <c r="F28" s="349"/>
    </row>
    <row r="29" spans="1:6" s="163" customFormat="1" ht="19.5" customHeight="1">
      <c r="A29" s="350"/>
      <c r="B29" s="351"/>
      <c r="C29" s="300" t="s">
        <v>158</v>
      </c>
      <c r="D29" s="357"/>
      <c r="E29" s="353" t="s">
        <v>122</v>
      </c>
      <c r="F29" s="349"/>
    </row>
    <row r="30" spans="1:6" s="163" customFormat="1" ht="19.5" customHeight="1">
      <c r="A30" s="350"/>
      <c r="B30" s="351"/>
      <c r="C30" s="300" t="s">
        <v>158</v>
      </c>
      <c r="D30" s="357"/>
      <c r="E30" s="353" t="s">
        <v>123</v>
      </c>
      <c r="F30" s="349"/>
    </row>
    <row r="31" spans="1:6" s="163" customFormat="1" ht="19.5" customHeight="1">
      <c r="A31" s="350"/>
      <c r="B31" s="351"/>
      <c r="C31" s="300" t="s">
        <v>158</v>
      </c>
      <c r="D31" s="357"/>
      <c r="E31" s="353" t="s">
        <v>126</v>
      </c>
      <c r="F31" s="349"/>
    </row>
    <row r="32" spans="1:6" s="163" customFormat="1" ht="19.5" customHeight="1">
      <c r="A32" s="350"/>
      <c r="B32" s="351"/>
      <c r="C32" s="300" t="s">
        <v>158</v>
      </c>
      <c r="D32" s="357"/>
      <c r="E32" s="353" t="s">
        <v>124</v>
      </c>
      <c r="F32" s="349"/>
    </row>
    <row r="33" spans="1:6" s="163" customFormat="1" ht="19.5" customHeight="1">
      <c r="A33" s="350"/>
      <c r="B33" s="351"/>
      <c r="C33" s="300" t="s">
        <v>158</v>
      </c>
      <c r="D33" s="357"/>
      <c r="E33" s="353" t="s">
        <v>125</v>
      </c>
      <c r="F33" s="349"/>
    </row>
    <row r="34" spans="1:6" s="163" customFormat="1" ht="19.5" customHeight="1">
      <c r="A34" s="350"/>
      <c r="B34" s="351"/>
      <c r="C34" s="300" t="s">
        <v>158</v>
      </c>
      <c r="D34" s="354" t="s">
        <v>110</v>
      </c>
      <c r="E34" s="353" t="s">
        <v>386</v>
      </c>
      <c r="F34" s="349"/>
    </row>
    <row r="35" spans="1:6" s="163" customFormat="1" ht="38.25" customHeight="1">
      <c r="A35" s="359"/>
      <c r="B35" s="360"/>
      <c r="C35" s="308" t="s">
        <v>158</v>
      </c>
      <c r="D35" s="362" t="s">
        <v>115</v>
      </c>
      <c r="E35" s="372" t="s">
        <v>579</v>
      </c>
      <c r="F35" s="363"/>
    </row>
  </sheetData>
  <sheetProtection/>
  <mergeCells count="5">
    <mergeCell ref="A3:E3"/>
    <mergeCell ref="A12:E12"/>
    <mergeCell ref="A14:E14"/>
    <mergeCell ref="A21:E21"/>
    <mergeCell ref="A26:F26"/>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9" r:id="rId3"/>
  <headerFooter scaleWithDoc="0" alignWithMargins="0">
    <oddFooter>&amp;L&amp;9 2024.03.01&amp;C-3-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Q43"/>
  <sheetViews>
    <sheetView workbookViewId="0" topLeftCell="A1">
      <selection activeCell="S6" sqref="S6:U6"/>
    </sheetView>
  </sheetViews>
  <sheetFormatPr defaultColWidth="3.125" defaultRowHeight="13.5"/>
  <cols>
    <col min="1" max="1" width="2.875" style="88" customWidth="1"/>
    <col min="2" max="3" width="2.875" style="92" customWidth="1"/>
    <col min="4" max="4" width="3.125" style="92" customWidth="1"/>
    <col min="5" max="8" width="3.125" style="88" customWidth="1"/>
    <col min="9" max="9" width="3.625" style="88" customWidth="1"/>
    <col min="10" max="10" width="4.625" style="88" customWidth="1"/>
    <col min="11" max="11" width="2.125" style="95" customWidth="1"/>
    <col min="12" max="14" width="3.375" style="89" customWidth="1"/>
    <col min="15" max="15" width="3.625" style="89" customWidth="1"/>
    <col min="16" max="16" width="2.625" style="89" customWidth="1"/>
    <col min="17" max="18" width="3.625" style="89" customWidth="1"/>
    <col min="19" max="20" width="3.125" style="89" customWidth="1"/>
    <col min="21" max="21" width="3.25390625" style="89" customWidth="1"/>
    <col min="22" max="22" width="3.125" style="89" customWidth="1"/>
    <col min="23" max="23" width="5.375" style="89" customWidth="1"/>
    <col min="24" max="24" width="4.125" style="26" customWidth="1"/>
    <col min="25" max="25" width="3.125" style="91" customWidth="1"/>
    <col min="26" max="26" width="4.875" style="91" customWidth="1"/>
    <col min="27" max="27" width="2.625" style="89" customWidth="1"/>
    <col min="28" max="28" width="4.00390625" style="89" customWidth="1"/>
    <col min="29" max="29" width="3.125" style="89" customWidth="1"/>
    <col min="30" max="30" width="4.875" style="89" customWidth="1"/>
    <col min="31" max="32" width="2.375" style="89" customWidth="1"/>
    <col min="33" max="16384" width="3.125" style="88" customWidth="1"/>
  </cols>
  <sheetData>
    <row r="1" spans="1:32" ht="18" customHeight="1">
      <c r="A1" s="1" t="s">
        <v>411</v>
      </c>
      <c r="B1" s="25"/>
      <c r="C1" s="25"/>
      <c r="D1" s="89"/>
      <c r="E1" s="90"/>
      <c r="F1" s="90"/>
      <c r="G1" s="90"/>
      <c r="H1" s="90"/>
      <c r="I1" s="90"/>
      <c r="J1" s="90"/>
      <c r="K1" s="90"/>
      <c r="L1" s="90"/>
      <c r="M1" s="90"/>
      <c r="N1" s="90"/>
      <c r="O1" s="90"/>
      <c r="P1" s="90"/>
      <c r="Q1" s="90"/>
      <c r="R1" s="90"/>
      <c r="S1" s="90"/>
      <c r="T1" s="90"/>
      <c r="U1" s="90"/>
      <c r="V1" s="90"/>
      <c r="W1" s="90"/>
      <c r="X1" s="90"/>
      <c r="Y1" s="90"/>
      <c r="Z1" s="90"/>
      <c r="AA1" s="779" t="s">
        <v>166</v>
      </c>
      <c r="AB1" s="780"/>
      <c r="AC1" s="780"/>
      <c r="AD1" s="780"/>
      <c r="AE1" s="780"/>
      <c r="AF1" s="781"/>
    </row>
    <row r="2" spans="1:32" ht="15.75" customHeight="1">
      <c r="A2" s="25"/>
      <c r="B2" s="25"/>
      <c r="C2" s="25"/>
      <c r="D2" s="89"/>
      <c r="E2" s="89"/>
      <c r="F2" s="89"/>
      <c r="G2" s="89"/>
      <c r="H2" s="89"/>
      <c r="I2" s="89"/>
      <c r="J2" s="89"/>
      <c r="K2" s="61"/>
      <c r="AA2" s="782"/>
      <c r="AB2" s="783"/>
      <c r="AC2" s="783"/>
      <c r="AD2" s="783"/>
      <c r="AE2" s="783"/>
      <c r="AF2" s="784"/>
    </row>
    <row r="3" spans="1:11" ht="15.75" customHeight="1">
      <c r="A3" s="89"/>
      <c r="B3" s="27" t="s">
        <v>127</v>
      </c>
      <c r="D3" s="27"/>
      <c r="E3" s="27"/>
      <c r="F3" s="27"/>
      <c r="G3" s="27"/>
      <c r="H3" s="27"/>
      <c r="I3" s="27"/>
      <c r="J3" s="27"/>
      <c r="K3" s="61"/>
    </row>
    <row r="4" spans="1:31" ht="15.75" customHeight="1">
      <c r="A4" s="89"/>
      <c r="B4" s="29"/>
      <c r="C4" s="87" t="s">
        <v>260</v>
      </c>
      <c r="D4" s="87"/>
      <c r="E4" s="87"/>
      <c r="F4" s="87"/>
      <c r="G4" s="87"/>
      <c r="H4" s="87"/>
      <c r="I4" s="87"/>
      <c r="J4" s="87"/>
      <c r="K4" s="93"/>
      <c r="L4" s="87"/>
      <c r="M4" s="87"/>
      <c r="N4" s="87"/>
      <c r="O4" s="87"/>
      <c r="P4" s="87"/>
      <c r="Q4" s="87"/>
      <c r="R4" s="87"/>
      <c r="S4" s="87"/>
      <c r="T4" s="87"/>
      <c r="U4" s="87"/>
      <c r="V4" s="87"/>
      <c r="W4" s="87"/>
      <c r="X4" s="87"/>
      <c r="Y4" s="94"/>
      <c r="Z4" s="94"/>
      <c r="AA4" s="94"/>
      <c r="AB4" s="94"/>
      <c r="AC4" s="94"/>
      <c r="AD4" s="94"/>
      <c r="AE4" s="94"/>
    </row>
    <row r="5" ht="12.75" customHeight="1">
      <c r="C5" s="29"/>
    </row>
    <row r="6" spans="1:32" s="89" customFormat="1" ht="15.75" customHeight="1">
      <c r="A6" s="627" t="s">
        <v>147</v>
      </c>
      <c r="B6" s="628"/>
      <c r="C6" s="628"/>
      <c r="D6" s="628"/>
      <c r="E6" s="628"/>
      <c r="F6" s="628"/>
      <c r="G6" s="628"/>
      <c r="H6" s="628"/>
      <c r="I6" s="628"/>
      <c r="J6" s="628"/>
      <c r="K6" s="628"/>
      <c r="L6" s="628"/>
      <c r="M6" s="628"/>
      <c r="N6" s="628"/>
      <c r="O6" s="628"/>
      <c r="P6" s="628"/>
      <c r="Q6" s="628"/>
      <c r="R6" s="628"/>
      <c r="S6" s="626"/>
      <c r="T6" s="626"/>
      <c r="U6" s="626"/>
      <c r="V6" s="96" t="s">
        <v>139</v>
      </c>
      <c r="W6" s="536" t="s">
        <v>166</v>
      </c>
      <c r="X6" s="96" t="s">
        <v>140</v>
      </c>
      <c r="Y6" s="96" t="s">
        <v>279</v>
      </c>
      <c r="Z6" s="626"/>
      <c r="AA6" s="626"/>
      <c r="AB6" s="626"/>
      <c r="AC6" s="96" t="s">
        <v>139</v>
      </c>
      <c r="AD6" s="536" t="s">
        <v>166</v>
      </c>
      <c r="AE6" s="628" t="s">
        <v>280</v>
      </c>
      <c r="AF6" s="628"/>
    </row>
    <row r="7" ht="6" customHeight="1">
      <c r="C7" s="29"/>
    </row>
    <row r="8" spans="1:43" ht="27" customHeight="1" thickBot="1">
      <c r="A8" s="629" t="s">
        <v>16</v>
      </c>
      <c r="B8" s="630"/>
      <c r="C8" s="630"/>
      <c r="D8" s="630"/>
      <c r="E8" s="630"/>
      <c r="F8" s="630"/>
      <c r="G8" s="630"/>
      <c r="H8" s="630"/>
      <c r="I8" s="631"/>
      <c r="J8" s="632" t="s">
        <v>17</v>
      </c>
      <c r="K8" s="633"/>
      <c r="L8" s="629" t="s">
        <v>128</v>
      </c>
      <c r="M8" s="630"/>
      <c r="N8" s="630"/>
      <c r="O8" s="630"/>
      <c r="P8" s="631"/>
      <c r="Q8" s="634" t="s">
        <v>129</v>
      </c>
      <c r="R8" s="635"/>
      <c r="S8" s="635"/>
      <c r="T8" s="635"/>
      <c r="U8" s="636"/>
      <c r="V8" s="629" t="s">
        <v>141</v>
      </c>
      <c r="W8" s="630"/>
      <c r="X8" s="631"/>
      <c r="Y8" s="637" t="s">
        <v>148</v>
      </c>
      <c r="Z8" s="638"/>
      <c r="AA8" s="634" t="s">
        <v>130</v>
      </c>
      <c r="AB8" s="635"/>
      <c r="AC8" s="635"/>
      <c r="AD8" s="635"/>
      <c r="AE8" s="635"/>
      <c r="AF8" s="636"/>
      <c r="AM8" s="178"/>
      <c r="AN8" s="178"/>
      <c r="AO8" s="178"/>
      <c r="AP8" s="178"/>
      <c r="AQ8" s="178"/>
    </row>
    <row r="9" spans="1:39" ht="24" customHeight="1" thickTop="1">
      <c r="A9" s="639" t="s">
        <v>71</v>
      </c>
      <c r="B9" s="642" t="s">
        <v>18</v>
      </c>
      <c r="C9" s="642" t="s">
        <v>131</v>
      </c>
      <c r="D9" s="645" t="s">
        <v>519</v>
      </c>
      <c r="E9" s="646"/>
      <c r="F9" s="646"/>
      <c r="G9" s="646"/>
      <c r="H9" s="646"/>
      <c r="I9" s="647"/>
      <c r="J9" s="575"/>
      <c r="K9" s="202" t="s">
        <v>37</v>
      </c>
      <c r="L9" s="648"/>
      <c r="M9" s="649"/>
      <c r="N9" s="649"/>
      <c r="O9" s="649"/>
      <c r="P9" s="73" t="s">
        <v>149</v>
      </c>
      <c r="Q9" s="648"/>
      <c r="R9" s="649"/>
      <c r="S9" s="649"/>
      <c r="T9" s="649"/>
      <c r="U9" s="116" t="s">
        <v>150</v>
      </c>
      <c r="V9" s="650">
        <f aca="true" t="shared" si="0" ref="V9:V18">IF(Q9=0,"",L9/Q9)</f>
      </c>
      <c r="W9" s="651"/>
      <c r="X9" s="73" t="s">
        <v>20</v>
      </c>
      <c r="Y9" s="652" t="s">
        <v>151</v>
      </c>
      <c r="Z9" s="653"/>
      <c r="AA9" s="654">
        <f>IF(COUNT(Q9)=0,"",ROUND(Q9*2.58,0))</f>
      </c>
      <c r="AB9" s="655"/>
      <c r="AC9" s="655"/>
      <c r="AD9" s="655"/>
      <c r="AE9" s="656" t="s">
        <v>212</v>
      </c>
      <c r="AF9" s="657"/>
      <c r="AI9" s="99"/>
      <c r="AJ9" s="100"/>
      <c r="AK9" s="177"/>
      <c r="AL9" s="177"/>
      <c r="AM9" s="101"/>
    </row>
    <row r="10" spans="1:39" ht="24" customHeight="1">
      <c r="A10" s="640"/>
      <c r="B10" s="643"/>
      <c r="C10" s="643"/>
      <c r="D10" s="658" t="s">
        <v>520</v>
      </c>
      <c r="E10" s="659"/>
      <c r="F10" s="659"/>
      <c r="G10" s="659"/>
      <c r="H10" s="659"/>
      <c r="I10" s="660"/>
      <c r="J10" s="576"/>
      <c r="K10" s="97" t="s">
        <v>37</v>
      </c>
      <c r="L10" s="661"/>
      <c r="M10" s="662"/>
      <c r="N10" s="662"/>
      <c r="O10" s="662"/>
      <c r="P10" s="67" t="s">
        <v>149</v>
      </c>
      <c r="Q10" s="661"/>
      <c r="R10" s="662"/>
      <c r="S10" s="662"/>
      <c r="T10" s="662"/>
      <c r="U10" s="102" t="s">
        <v>150</v>
      </c>
      <c r="V10" s="663">
        <f t="shared" si="0"/>
      </c>
      <c r="W10" s="664"/>
      <c r="X10" s="67" t="s">
        <v>20</v>
      </c>
      <c r="Y10" s="665" t="s">
        <v>153</v>
      </c>
      <c r="Z10" s="666"/>
      <c r="AA10" s="667">
        <f aca="true" t="shared" si="1" ref="AA10:AA18">IF(COUNT(Q10)=0,"",ROUND(Q10*2.58,0))</f>
      </c>
      <c r="AB10" s="668"/>
      <c r="AC10" s="668"/>
      <c r="AD10" s="668"/>
      <c r="AE10" s="669" t="s">
        <v>154</v>
      </c>
      <c r="AF10" s="670"/>
      <c r="AI10" s="99"/>
      <c r="AJ10" s="100"/>
      <c r="AK10" s="177"/>
      <c r="AL10" s="177"/>
      <c r="AM10" s="101"/>
    </row>
    <row r="11" spans="1:39" ht="24" customHeight="1">
      <c r="A11" s="640"/>
      <c r="B11" s="643"/>
      <c r="C11" s="643"/>
      <c r="D11" s="658" t="s">
        <v>521</v>
      </c>
      <c r="E11" s="659"/>
      <c r="F11" s="659"/>
      <c r="G11" s="659"/>
      <c r="H11" s="659"/>
      <c r="I11" s="660"/>
      <c r="J11" s="576"/>
      <c r="K11" s="97" t="s">
        <v>37</v>
      </c>
      <c r="L11" s="661"/>
      <c r="M11" s="662"/>
      <c r="N11" s="662"/>
      <c r="O11" s="662"/>
      <c r="P11" s="64" t="s">
        <v>149</v>
      </c>
      <c r="Q11" s="661"/>
      <c r="R11" s="662"/>
      <c r="S11" s="662"/>
      <c r="T11" s="662"/>
      <c r="U11" s="102" t="s">
        <v>150</v>
      </c>
      <c r="V11" s="663">
        <f t="shared" si="0"/>
      </c>
      <c r="W11" s="664"/>
      <c r="X11" s="67" t="s">
        <v>20</v>
      </c>
      <c r="Y11" s="665" t="s">
        <v>151</v>
      </c>
      <c r="Z11" s="666"/>
      <c r="AA11" s="667">
        <f t="shared" si="1"/>
      </c>
      <c r="AB11" s="668"/>
      <c r="AC11" s="668"/>
      <c r="AD11" s="668"/>
      <c r="AE11" s="669" t="s">
        <v>154</v>
      </c>
      <c r="AF11" s="670"/>
      <c r="AI11" s="99"/>
      <c r="AJ11" s="100"/>
      <c r="AK11" s="177"/>
      <c r="AL11" s="177"/>
      <c r="AM11" s="101"/>
    </row>
    <row r="12" spans="1:39" ht="24" customHeight="1">
      <c r="A12" s="640"/>
      <c r="B12" s="643"/>
      <c r="C12" s="643"/>
      <c r="D12" s="658" t="s">
        <v>522</v>
      </c>
      <c r="E12" s="659"/>
      <c r="F12" s="659"/>
      <c r="G12" s="659"/>
      <c r="H12" s="659"/>
      <c r="I12" s="660"/>
      <c r="J12" s="576"/>
      <c r="K12" s="97" t="s">
        <v>37</v>
      </c>
      <c r="L12" s="661"/>
      <c r="M12" s="662"/>
      <c r="N12" s="662"/>
      <c r="O12" s="662"/>
      <c r="P12" s="67" t="s">
        <v>149</v>
      </c>
      <c r="Q12" s="661"/>
      <c r="R12" s="662"/>
      <c r="S12" s="662"/>
      <c r="T12" s="662"/>
      <c r="U12" s="102" t="s">
        <v>150</v>
      </c>
      <c r="V12" s="663">
        <f t="shared" si="0"/>
      </c>
      <c r="W12" s="664"/>
      <c r="X12" s="67" t="s">
        <v>20</v>
      </c>
      <c r="Y12" s="665" t="s">
        <v>151</v>
      </c>
      <c r="Z12" s="666"/>
      <c r="AA12" s="667">
        <f t="shared" si="1"/>
      </c>
      <c r="AB12" s="668"/>
      <c r="AC12" s="668"/>
      <c r="AD12" s="668"/>
      <c r="AE12" s="669" t="s">
        <v>155</v>
      </c>
      <c r="AF12" s="670"/>
      <c r="AI12" s="99"/>
      <c r="AJ12" s="100"/>
      <c r="AK12" s="101"/>
      <c r="AL12" s="101"/>
      <c r="AM12" s="101"/>
    </row>
    <row r="13" spans="1:39" ht="24" customHeight="1">
      <c r="A13" s="640"/>
      <c r="B13" s="643"/>
      <c r="C13" s="643"/>
      <c r="D13" s="658" t="s">
        <v>523</v>
      </c>
      <c r="E13" s="659"/>
      <c r="F13" s="659"/>
      <c r="G13" s="659"/>
      <c r="H13" s="659"/>
      <c r="I13" s="660"/>
      <c r="J13" s="576"/>
      <c r="K13" s="97" t="s">
        <v>37</v>
      </c>
      <c r="L13" s="661"/>
      <c r="M13" s="662"/>
      <c r="N13" s="662"/>
      <c r="O13" s="662"/>
      <c r="P13" s="64" t="s">
        <v>149</v>
      </c>
      <c r="Q13" s="661"/>
      <c r="R13" s="662"/>
      <c r="S13" s="662"/>
      <c r="T13" s="662"/>
      <c r="U13" s="102" t="s">
        <v>150</v>
      </c>
      <c r="V13" s="663">
        <f t="shared" si="0"/>
      </c>
      <c r="W13" s="664"/>
      <c r="X13" s="67" t="s">
        <v>20</v>
      </c>
      <c r="Y13" s="665" t="s">
        <v>151</v>
      </c>
      <c r="Z13" s="666"/>
      <c r="AA13" s="667">
        <f t="shared" si="1"/>
      </c>
      <c r="AB13" s="668"/>
      <c r="AC13" s="668"/>
      <c r="AD13" s="668"/>
      <c r="AE13" s="669" t="s">
        <v>155</v>
      </c>
      <c r="AF13" s="670"/>
      <c r="AI13" s="99"/>
      <c r="AJ13" s="100"/>
      <c r="AK13" s="101"/>
      <c r="AL13" s="101"/>
      <c r="AM13" s="101"/>
    </row>
    <row r="14" spans="1:39" ht="24" customHeight="1">
      <c r="A14" s="640"/>
      <c r="B14" s="643"/>
      <c r="C14" s="643"/>
      <c r="D14" s="658" t="s">
        <v>524</v>
      </c>
      <c r="E14" s="659"/>
      <c r="F14" s="659"/>
      <c r="G14" s="659"/>
      <c r="H14" s="659"/>
      <c r="I14" s="660"/>
      <c r="J14" s="576"/>
      <c r="K14" s="97" t="s">
        <v>37</v>
      </c>
      <c r="L14" s="661"/>
      <c r="M14" s="662"/>
      <c r="N14" s="662"/>
      <c r="O14" s="662"/>
      <c r="P14" s="67" t="s">
        <v>149</v>
      </c>
      <c r="Q14" s="661"/>
      <c r="R14" s="662"/>
      <c r="S14" s="662"/>
      <c r="T14" s="662"/>
      <c r="U14" s="102" t="s">
        <v>150</v>
      </c>
      <c r="V14" s="663">
        <f t="shared" si="0"/>
      </c>
      <c r="W14" s="664"/>
      <c r="X14" s="67" t="s">
        <v>20</v>
      </c>
      <c r="Y14" s="665" t="s">
        <v>151</v>
      </c>
      <c r="Z14" s="666"/>
      <c r="AA14" s="667">
        <f t="shared" si="1"/>
      </c>
      <c r="AB14" s="668"/>
      <c r="AC14" s="668"/>
      <c r="AD14" s="668"/>
      <c r="AE14" s="669" t="s">
        <v>155</v>
      </c>
      <c r="AF14" s="670"/>
      <c r="AI14" s="99"/>
      <c r="AJ14" s="100"/>
      <c r="AK14" s="101"/>
      <c r="AL14" s="101"/>
      <c r="AM14" s="101"/>
    </row>
    <row r="15" spans="1:32" ht="24" customHeight="1">
      <c r="A15" s="640"/>
      <c r="B15" s="643"/>
      <c r="C15" s="643"/>
      <c r="D15" s="658" t="s">
        <v>525</v>
      </c>
      <c r="E15" s="659"/>
      <c r="F15" s="659"/>
      <c r="G15" s="659"/>
      <c r="H15" s="659"/>
      <c r="I15" s="660"/>
      <c r="J15" s="576"/>
      <c r="K15" s="97" t="s">
        <v>37</v>
      </c>
      <c r="L15" s="661"/>
      <c r="M15" s="662"/>
      <c r="N15" s="662"/>
      <c r="O15" s="662"/>
      <c r="P15" s="64" t="s">
        <v>149</v>
      </c>
      <c r="Q15" s="661"/>
      <c r="R15" s="662"/>
      <c r="S15" s="662"/>
      <c r="T15" s="662"/>
      <c r="U15" s="102" t="s">
        <v>150</v>
      </c>
      <c r="V15" s="663">
        <f t="shared" si="0"/>
      </c>
      <c r="W15" s="664"/>
      <c r="X15" s="67" t="s">
        <v>20</v>
      </c>
      <c r="Y15" s="665" t="s">
        <v>151</v>
      </c>
      <c r="Z15" s="666"/>
      <c r="AA15" s="667">
        <f t="shared" si="1"/>
      </c>
      <c r="AB15" s="668"/>
      <c r="AC15" s="668"/>
      <c r="AD15" s="668"/>
      <c r="AE15" s="669" t="s">
        <v>155</v>
      </c>
      <c r="AF15" s="670"/>
    </row>
    <row r="16" spans="1:32" ht="24" customHeight="1">
      <c r="A16" s="640"/>
      <c r="B16" s="643"/>
      <c r="C16" s="643"/>
      <c r="D16" s="658" t="s">
        <v>526</v>
      </c>
      <c r="E16" s="659"/>
      <c r="F16" s="659"/>
      <c r="G16" s="659"/>
      <c r="H16" s="659"/>
      <c r="I16" s="660"/>
      <c r="J16" s="576"/>
      <c r="K16" s="97" t="s">
        <v>37</v>
      </c>
      <c r="L16" s="661"/>
      <c r="M16" s="662"/>
      <c r="N16" s="662"/>
      <c r="O16" s="662"/>
      <c r="P16" s="67" t="s">
        <v>149</v>
      </c>
      <c r="Q16" s="661"/>
      <c r="R16" s="662"/>
      <c r="S16" s="662"/>
      <c r="T16" s="662"/>
      <c r="U16" s="102" t="s">
        <v>150</v>
      </c>
      <c r="V16" s="663">
        <f t="shared" si="0"/>
      </c>
      <c r="W16" s="664"/>
      <c r="X16" s="67" t="s">
        <v>20</v>
      </c>
      <c r="Y16" s="665" t="s">
        <v>151</v>
      </c>
      <c r="Z16" s="666"/>
      <c r="AA16" s="667">
        <f t="shared" si="1"/>
      </c>
      <c r="AB16" s="668"/>
      <c r="AC16" s="668"/>
      <c r="AD16" s="668"/>
      <c r="AE16" s="669" t="s">
        <v>155</v>
      </c>
      <c r="AF16" s="670"/>
    </row>
    <row r="17" spans="1:32" ht="24" customHeight="1">
      <c r="A17" s="640"/>
      <c r="B17" s="643"/>
      <c r="C17" s="644"/>
      <c r="D17" s="694" t="s">
        <v>527</v>
      </c>
      <c r="E17" s="695"/>
      <c r="F17" s="695"/>
      <c r="G17" s="695"/>
      <c r="H17" s="695"/>
      <c r="I17" s="696"/>
      <c r="J17" s="577"/>
      <c r="K17" s="103" t="s">
        <v>37</v>
      </c>
      <c r="L17" s="671"/>
      <c r="M17" s="672"/>
      <c r="N17" s="672"/>
      <c r="O17" s="672"/>
      <c r="P17" s="70" t="s">
        <v>149</v>
      </c>
      <c r="Q17" s="671"/>
      <c r="R17" s="672"/>
      <c r="S17" s="672"/>
      <c r="T17" s="672"/>
      <c r="U17" s="104" t="s">
        <v>150</v>
      </c>
      <c r="V17" s="673">
        <f t="shared" si="0"/>
      </c>
      <c r="W17" s="674"/>
      <c r="X17" s="70" t="s">
        <v>20</v>
      </c>
      <c r="Y17" s="675" t="s">
        <v>151</v>
      </c>
      <c r="Z17" s="676"/>
      <c r="AA17" s="677">
        <f t="shared" si="1"/>
      </c>
      <c r="AB17" s="678"/>
      <c r="AC17" s="678"/>
      <c r="AD17" s="678"/>
      <c r="AE17" s="679" t="s">
        <v>155</v>
      </c>
      <c r="AF17" s="680"/>
    </row>
    <row r="18" spans="1:32" ht="24" customHeight="1">
      <c r="A18" s="640"/>
      <c r="B18" s="643"/>
      <c r="C18" s="681" t="s">
        <v>67</v>
      </c>
      <c r="D18" s="682"/>
      <c r="E18" s="682"/>
      <c r="F18" s="682"/>
      <c r="G18" s="682"/>
      <c r="H18" s="682"/>
      <c r="I18" s="683"/>
      <c r="J18" s="576"/>
      <c r="K18" s="97" t="s">
        <v>37</v>
      </c>
      <c r="L18" s="684"/>
      <c r="M18" s="685"/>
      <c r="N18" s="685"/>
      <c r="O18" s="685"/>
      <c r="P18" s="64" t="s">
        <v>149</v>
      </c>
      <c r="Q18" s="684"/>
      <c r="R18" s="685"/>
      <c r="S18" s="685"/>
      <c r="T18" s="685"/>
      <c r="U18" s="98" t="s">
        <v>150</v>
      </c>
      <c r="V18" s="686">
        <f t="shared" si="0"/>
      </c>
      <c r="W18" s="687"/>
      <c r="X18" s="105" t="s">
        <v>20</v>
      </c>
      <c r="Y18" s="688" t="s">
        <v>151</v>
      </c>
      <c r="Z18" s="689"/>
      <c r="AA18" s="690">
        <f t="shared" si="1"/>
      </c>
      <c r="AB18" s="691"/>
      <c r="AC18" s="691"/>
      <c r="AD18" s="691"/>
      <c r="AE18" s="692" t="s">
        <v>155</v>
      </c>
      <c r="AF18" s="693"/>
    </row>
    <row r="19" spans="1:34" s="89" customFormat="1" ht="24" customHeight="1">
      <c r="A19" s="640"/>
      <c r="B19" s="644"/>
      <c r="C19" s="697" t="s">
        <v>19</v>
      </c>
      <c r="D19" s="698"/>
      <c r="E19" s="698"/>
      <c r="F19" s="698"/>
      <c r="G19" s="698"/>
      <c r="H19" s="698"/>
      <c r="I19" s="699"/>
      <c r="J19" s="583">
        <f>SUM(J9:J18)</f>
        <v>0</v>
      </c>
      <c r="K19" s="107" t="s">
        <v>37</v>
      </c>
      <c r="L19" s="700">
        <f>IF(COUNT(L9:L18)=0,"",SUM(L9:L18))</f>
      </c>
      <c r="M19" s="701"/>
      <c r="N19" s="701"/>
      <c r="O19" s="701"/>
      <c r="P19" s="108" t="s">
        <v>149</v>
      </c>
      <c r="Q19" s="700">
        <f>IF(COUNT(Q9:Q18)=0,"",SUM(Q9:Q18))</f>
      </c>
      <c r="R19" s="701"/>
      <c r="S19" s="701"/>
      <c r="T19" s="701"/>
      <c r="U19" s="106" t="s">
        <v>150</v>
      </c>
      <c r="V19" s="702">
        <f>IF(COUNT(V9:V18)=0,"",L19/Q19)</f>
      </c>
      <c r="W19" s="703"/>
      <c r="X19" s="108" t="s">
        <v>20</v>
      </c>
      <c r="Y19" s="704" t="s">
        <v>151</v>
      </c>
      <c r="Z19" s="705"/>
      <c r="AA19" s="706">
        <f>SUM(AA9:AD18)</f>
        <v>0</v>
      </c>
      <c r="AB19" s="707">
        <f>IF(COUNT(W9:W18)=0,0,ROUND(W19*2.58,0))</f>
        <v>0</v>
      </c>
      <c r="AC19" s="707">
        <f>IF(COUNT(X9:X18)=0,0,ROUND(X19*2.58,0))</f>
        <v>0</v>
      </c>
      <c r="AD19" s="707">
        <f>IF(COUNT(Y9:Y18)=0,0,ROUND(Y19*2.58,0))</f>
        <v>0</v>
      </c>
      <c r="AE19" s="708" t="s">
        <v>155</v>
      </c>
      <c r="AF19" s="709"/>
      <c r="AG19" s="88"/>
      <c r="AH19" s="88"/>
    </row>
    <row r="20" spans="1:32" ht="24" customHeight="1">
      <c r="A20" s="640"/>
      <c r="B20" s="710" t="s">
        <v>187</v>
      </c>
      <c r="C20" s="658" t="s">
        <v>191</v>
      </c>
      <c r="D20" s="659"/>
      <c r="E20" s="659"/>
      <c r="F20" s="659"/>
      <c r="G20" s="659"/>
      <c r="H20" s="659"/>
      <c r="I20" s="660"/>
      <c r="J20" s="578"/>
      <c r="K20" s="109" t="s">
        <v>37</v>
      </c>
      <c r="L20" s="661"/>
      <c r="M20" s="662"/>
      <c r="N20" s="662"/>
      <c r="O20" s="662"/>
      <c r="P20" s="64" t="s">
        <v>149</v>
      </c>
      <c r="Q20" s="661"/>
      <c r="R20" s="662"/>
      <c r="S20" s="662"/>
      <c r="T20" s="662"/>
      <c r="U20" s="529" t="s">
        <v>204</v>
      </c>
      <c r="V20" s="714">
        <f aca="true" t="shared" si="2" ref="V20:V26">IF(Q20=0,"",L20/Q20)</f>
      </c>
      <c r="W20" s="715"/>
      <c r="X20" s="528" t="s">
        <v>156</v>
      </c>
      <c r="Y20" s="665" t="s">
        <v>157</v>
      </c>
      <c r="Z20" s="666"/>
      <c r="AA20" s="667">
        <f>IF(COUNT(Q20)=0,"",ROUND(Q20*2.23,0))</f>
      </c>
      <c r="AB20" s="668"/>
      <c r="AC20" s="668"/>
      <c r="AD20" s="668"/>
      <c r="AE20" s="669" t="s">
        <v>155</v>
      </c>
      <c r="AF20" s="670"/>
    </row>
    <row r="21" spans="1:32" s="24" customFormat="1" ht="24" customHeight="1">
      <c r="A21" s="640"/>
      <c r="B21" s="711"/>
      <c r="C21" s="787" t="s">
        <v>473</v>
      </c>
      <c r="D21" s="788"/>
      <c r="E21" s="788"/>
      <c r="F21" s="788"/>
      <c r="G21" s="788"/>
      <c r="H21" s="788"/>
      <c r="I21" s="789"/>
      <c r="J21" s="579"/>
      <c r="K21" s="389" t="s">
        <v>37</v>
      </c>
      <c r="L21" s="661"/>
      <c r="M21" s="662"/>
      <c r="N21" s="662"/>
      <c r="O21" s="662"/>
      <c r="P21" s="390" t="s">
        <v>149</v>
      </c>
      <c r="Q21" s="661"/>
      <c r="R21" s="662"/>
      <c r="S21" s="662"/>
      <c r="T21" s="662"/>
      <c r="U21" s="175" t="s">
        <v>625</v>
      </c>
      <c r="V21" s="775">
        <f t="shared" si="2"/>
      </c>
      <c r="W21" s="776"/>
      <c r="X21" s="66" t="s">
        <v>619</v>
      </c>
      <c r="Y21" s="719" t="s">
        <v>626</v>
      </c>
      <c r="Z21" s="720"/>
      <c r="AA21" s="777">
        <f>IF(COUNT(Q21)=0,"",ROUND(Q21*0,0))</f>
      </c>
      <c r="AB21" s="778"/>
      <c r="AC21" s="778"/>
      <c r="AD21" s="778"/>
      <c r="AE21" s="785" t="s">
        <v>152</v>
      </c>
      <c r="AF21" s="786"/>
    </row>
    <row r="22" spans="1:32" ht="24" customHeight="1">
      <c r="A22" s="640"/>
      <c r="B22" s="712"/>
      <c r="C22" s="716" t="s">
        <v>59</v>
      </c>
      <c r="D22" s="717"/>
      <c r="E22" s="717"/>
      <c r="F22" s="717"/>
      <c r="G22" s="717"/>
      <c r="H22" s="717"/>
      <c r="I22" s="718"/>
      <c r="J22" s="579"/>
      <c r="K22" s="97" t="s">
        <v>37</v>
      </c>
      <c r="L22" s="661"/>
      <c r="M22" s="662"/>
      <c r="N22" s="662"/>
      <c r="O22" s="662"/>
      <c r="P22" s="67" t="s">
        <v>149</v>
      </c>
      <c r="Q22" s="661"/>
      <c r="R22" s="662"/>
      <c r="S22" s="662"/>
      <c r="T22" s="662"/>
      <c r="U22" s="176" t="s">
        <v>203</v>
      </c>
      <c r="V22" s="721">
        <f t="shared" si="2"/>
      </c>
      <c r="W22" s="722"/>
      <c r="X22" s="167" t="s">
        <v>202</v>
      </c>
      <c r="Y22" s="719" t="s">
        <v>474</v>
      </c>
      <c r="Z22" s="720"/>
      <c r="AA22" s="667">
        <f>IF(COUNT(Q22)=0,"",ROUND(Q22*0.579,0))</f>
      </c>
      <c r="AB22" s="668"/>
      <c r="AC22" s="668"/>
      <c r="AD22" s="668"/>
      <c r="AE22" s="669" t="s">
        <v>152</v>
      </c>
      <c r="AF22" s="670"/>
    </row>
    <row r="23" spans="1:32" ht="24" customHeight="1">
      <c r="A23" s="640"/>
      <c r="B23" s="712"/>
      <c r="C23" s="716" t="s">
        <v>192</v>
      </c>
      <c r="D23" s="717"/>
      <c r="E23" s="717"/>
      <c r="F23" s="717"/>
      <c r="G23" s="717"/>
      <c r="H23" s="717"/>
      <c r="I23" s="718"/>
      <c r="J23" s="580"/>
      <c r="K23" s="110" t="s">
        <v>37</v>
      </c>
      <c r="L23" s="661"/>
      <c r="M23" s="662"/>
      <c r="N23" s="662"/>
      <c r="O23" s="662"/>
      <c r="P23" s="67" t="s">
        <v>149</v>
      </c>
      <c r="Q23" s="661"/>
      <c r="R23" s="662"/>
      <c r="S23" s="662"/>
      <c r="T23" s="662"/>
      <c r="U23" s="102" t="s">
        <v>150</v>
      </c>
      <c r="V23" s="721">
        <f t="shared" si="2"/>
      </c>
      <c r="W23" s="722"/>
      <c r="X23" s="64" t="s">
        <v>20</v>
      </c>
      <c r="Y23" s="665" t="s">
        <v>153</v>
      </c>
      <c r="Z23" s="666"/>
      <c r="AA23" s="667">
        <f>IF(COUNT(Q23)=0,"",ROUND(Q23*2.58,0))</f>
      </c>
      <c r="AB23" s="668"/>
      <c r="AC23" s="668"/>
      <c r="AD23" s="668"/>
      <c r="AE23" s="669" t="s">
        <v>154</v>
      </c>
      <c r="AF23" s="670"/>
    </row>
    <row r="24" spans="1:32" ht="24" customHeight="1">
      <c r="A24" s="640"/>
      <c r="B24" s="712"/>
      <c r="C24" s="716" t="s">
        <v>193</v>
      </c>
      <c r="D24" s="717"/>
      <c r="E24" s="717"/>
      <c r="F24" s="717"/>
      <c r="G24" s="717"/>
      <c r="H24" s="717"/>
      <c r="I24" s="718"/>
      <c r="J24" s="580"/>
      <c r="K24" s="110" t="s">
        <v>37</v>
      </c>
      <c r="L24" s="661"/>
      <c r="M24" s="662"/>
      <c r="N24" s="662"/>
      <c r="O24" s="662"/>
      <c r="P24" s="67" t="s">
        <v>149</v>
      </c>
      <c r="Q24" s="661"/>
      <c r="R24" s="662"/>
      <c r="S24" s="662"/>
      <c r="T24" s="662"/>
      <c r="U24" s="102" t="s">
        <v>150</v>
      </c>
      <c r="V24" s="721">
        <f t="shared" si="2"/>
      </c>
      <c r="W24" s="722"/>
      <c r="X24" s="64" t="s">
        <v>20</v>
      </c>
      <c r="Y24" s="665" t="s">
        <v>186</v>
      </c>
      <c r="Z24" s="666"/>
      <c r="AA24" s="667">
        <f>IF(COUNT(Q24)=0,"",ROUND(Q24*2.32,0))</f>
      </c>
      <c r="AB24" s="668"/>
      <c r="AC24" s="668"/>
      <c r="AD24" s="668"/>
      <c r="AE24" s="669" t="s">
        <v>152</v>
      </c>
      <c r="AF24" s="670"/>
    </row>
    <row r="25" spans="1:32" ht="24" customHeight="1">
      <c r="A25" s="640"/>
      <c r="B25" s="712"/>
      <c r="C25" s="716" t="s">
        <v>60</v>
      </c>
      <c r="D25" s="717"/>
      <c r="E25" s="717"/>
      <c r="F25" s="717"/>
      <c r="G25" s="717"/>
      <c r="H25" s="717"/>
      <c r="I25" s="718"/>
      <c r="J25" s="580"/>
      <c r="K25" s="110" t="s">
        <v>37</v>
      </c>
      <c r="L25" s="661"/>
      <c r="M25" s="662"/>
      <c r="N25" s="662"/>
      <c r="O25" s="662"/>
      <c r="P25" s="67" t="s">
        <v>149</v>
      </c>
      <c r="Q25" s="661"/>
      <c r="R25" s="662"/>
      <c r="S25" s="662"/>
      <c r="T25" s="662"/>
      <c r="U25" s="102" t="s">
        <v>150</v>
      </c>
      <c r="V25" s="721">
        <f t="shared" si="2"/>
      </c>
      <c r="W25" s="722"/>
      <c r="X25" s="67" t="s">
        <v>20</v>
      </c>
      <c r="Y25" s="665" t="s">
        <v>159</v>
      </c>
      <c r="Z25" s="666"/>
      <c r="AA25" s="667">
        <f>IF(COUNT(Q25)=0,"",ROUND(Q25*2.32,0))</f>
      </c>
      <c r="AB25" s="668"/>
      <c r="AC25" s="668"/>
      <c r="AD25" s="668"/>
      <c r="AE25" s="669" t="s">
        <v>152</v>
      </c>
      <c r="AF25" s="670"/>
    </row>
    <row r="26" spans="1:32" ht="24" customHeight="1">
      <c r="A26" s="640"/>
      <c r="B26" s="712"/>
      <c r="C26" s="740" t="s">
        <v>61</v>
      </c>
      <c r="D26" s="741"/>
      <c r="E26" s="741"/>
      <c r="F26" s="741"/>
      <c r="G26" s="741"/>
      <c r="H26" s="741"/>
      <c r="I26" s="742"/>
      <c r="J26" s="581"/>
      <c r="K26" s="111" t="s">
        <v>37</v>
      </c>
      <c r="L26" s="661"/>
      <c r="M26" s="662"/>
      <c r="N26" s="662"/>
      <c r="O26" s="662"/>
      <c r="P26" s="70" t="s">
        <v>149</v>
      </c>
      <c r="Q26" s="661"/>
      <c r="R26" s="662"/>
      <c r="S26" s="662"/>
      <c r="T26" s="662"/>
      <c r="U26" s="104" t="s">
        <v>150</v>
      </c>
      <c r="V26" s="721">
        <f t="shared" si="2"/>
      </c>
      <c r="W26" s="722"/>
      <c r="X26" s="70" t="s">
        <v>20</v>
      </c>
      <c r="Y26" s="675" t="s">
        <v>160</v>
      </c>
      <c r="Z26" s="676"/>
      <c r="AA26" s="677">
        <f>IF(COUNT(Q26)=0,"",ROUND(Q26*1.67,0))</f>
      </c>
      <c r="AB26" s="678"/>
      <c r="AC26" s="678"/>
      <c r="AD26" s="678"/>
      <c r="AE26" s="725" t="s">
        <v>189</v>
      </c>
      <c r="AF26" s="726"/>
    </row>
    <row r="27" spans="1:35" ht="24" customHeight="1">
      <c r="A27" s="640"/>
      <c r="B27" s="713"/>
      <c r="C27" s="731" t="s">
        <v>62</v>
      </c>
      <c r="D27" s="732"/>
      <c r="E27" s="732"/>
      <c r="F27" s="732"/>
      <c r="G27" s="732"/>
      <c r="H27" s="732"/>
      <c r="I27" s="733"/>
      <c r="J27" s="584">
        <f>SUM(J20:J26)</f>
        <v>0</v>
      </c>
      <c r="K27" s="108" t="s">
        <v>37</v>
      </c>
      <c r="L27" s="734" t="s">
        <v>158</v>
      </c>
      <c r="M27" s="735"/>
      <c r="N27" s="735"/>
      <c r="O27" s="735"/>
      <c r="P27" s="736"/>
      <c r="Q27" s="737" t="s">
        <v>158</v>
      </c>
      <c r="R27" s="738"/>
      <c r="S27" s="738"/>
      <c r="T27" s="738"/>
      <c r="U27" s="739"/>
      <c r="V27" s="737" t="s">
        <v>158</v>
      </c>
      <c r="W27" s="738"/>
      <c r="X27" s="739"/>
      <c r="Y27" s="737" t="s">
        <v>158</v>
      </c>
      <c r="Z27" s="739"/>
      <c r="AA27" s="690">
        <f>SUM(AA20:AD26)</f>
        <v>0</v>
      </c>
      <c r="AB27" s="691"/>
      <c r="AC27" s="691"/>
      <c r="AD27" s="691"/>
      <c r="AE27" s="723" t="s">
        <v>189</v>
      </c>
      <c r="AF27" s="724"/>
      <c r="AI27" s="112"/>
    </row>
    <row r="28" spans="1:34" ht="24" customHeight="1" thickBot="1">
      <c r="A28" s="641"/>
      <c r="B28" s="629" t="s">
        <v>63</v>
      </c>
      <c r="C28" s="630"/>
      <c r="D28" s="630"/>
      <c r="E28" s="630"/>
      <c r="F28" s="630"/>
      <c r="G28" s="630"/>
      <c r="H28" s="630"/>
      <c r="I28" s="631"/>
      <c r="J28" s="584">
        <f>J19+J27</f>
        <v>0</v>
      </c>
      <c r="K28" s="113" t="s">
        <v>37</v>
      </c>
      <c r="L28" s="727" t="s">
        <v>158</v>
      </c>
      <c r="M28" s="743"/>
      <c r="N28" s="743"/>
      <c r="O28" s="743"/>
      <c r="P28" s="728"/>
      <c r="Q28" s="727" t="s">
        <v>158</v>
      </c>
      <c r="R28" s="743"/>
      <c r="S28" s="743"/>
      <c r="T28" s="743"/>
      <c r="U28" s="728"/>
      <c r="V28" s="727" t="s">
        <v>158</v>
      </c>
      <c r="W28" s="743"/>
      <c r="X28" s="728"/>
      <c r="Y28" s="727" t="s">
        <v>158</v>
      </c>
      <c r="Z28" s="728"/>
      <c r="AA28" s="729">
        <f>AA19+AA27</f>
        <v>0</v>
      </c>
      <c r="AB28" s="730"/>
      <c r="AC28" s="730"/>
      <c r="AD28" s="730"/>
      <c r="AE28" s="723" t="s">
        <v>189</v>
      </c>
      <c r="AF28" s="724"/>
      <c r="AH28" s="114"/>
    </row>
    <row r="29" spans="1:32" ht="24" customHeight="1" thickTop="1">
      <c r="A29" s="744" t="s">
        <v>188</v>
      </c>
      <c r="B29" s="745"/>
      <c r="C29" s="750" t="s">
        <v>64</v>
      </c>
      <c r="D29" s="751"/>
      <c r="E29" s="751"/>
      <c r="F29" s="751"/>
      <c r="G29" s="751"/>
      <c r="H29" s="751"/>
      <c r="I29" s="752"/>
      <c r="J29" s="582"/>
      <c r="K29" s="115" t="s">
        <v>37</v>
      </c>
      <c r="L29" s="753"/>
      <c r="M29" s="754"/>
      <c r="N29" s="754"/>
      <c r="O29" s="754"/>
      <c r="P29" s="64" t="s">
        <v>149</v>
      </c>
      <c r="Q29" s="648"/>
      <c r="R29" s="649"/>
      <c r="S29" s="649"/>
      <c r="T29" s="649"/>
      <c r="U29" s="116" t="s">
        <v>150</v>
      </c>
      <c r="V29" s="755">
        <f aca="true" t="shared" si="3" ref="V29:V36">IF(Q29=0,"",L29/Q29)</f>
      </c>
      <c r="W29" s="756"/>
      <c r="X29" s="73" t="s">
        <v>20</v>
      </c>
      <c r="Y29" s="652" t="s">
        <v>153</v>
      </c>
      <c r="Z29" s="653"/>
      <c r="AA29" s="773">
        <f>IF(COUNT(Q29)=0,"",ROUND(Q29*2.58,0))</f>
      </c>
      <c r="AB29" s="774"/>
      <c r="AC29" s="774"/>
      <c r="AD29" s="774"/>
      <c r="AE29" s="656" t="s">
        <v>189</v>
      </c>
      <c r="AF29" s="657"/>
    </row>
    <row r="30" spans="1:32" ht="24" customHeight="1">
      <c r="A30" s="746"/>
      <c r="B30" s="747"/>
      <c r="C30" s="658" t="s">
        <v>191</v>
      </c>
      <c r="D30" s="659"/>
      <c r="E30" s="659"/>
      <c r="F30" s="659"/>
      <c r="G30" s="659"/>
      <c r="H30" s="659"/>
      <c r="I30" s="660"/>
      <c r="J30" s="579"/>
      <c r="K30" s="97" t="s">
        <v>37</v>
      </c>
      <c r="L30" s="661"/>
      <c r="M30" s="662"/>
      <c r="N30" s="662"/>
      <c r="O30" s="662"/>
      <c r="P30" s="64" t="s">
        <v>149</v>
      </c>
      <c r="Q30" s="661"/>
      <c r="R30" s="662"/>
      <c r="S30" s="662"/>
      <c r="T30" s="662"/>
      <c r="U30" s="175" t="s">
        <v>204</v>
      </c>
      <c r="V30" s="721">
        <f t="shared" si="3"/>
      </c>
      <c r="W30" s="722"/>
      <c r="X30" s="66" t="s">
        <v>156</v>
      </c>
      <c r="Y30" s="665" t="s">
        <v>157</v>
      </c>
      <c r="Z30" s="666"/>
      <c r="AA30" s="667">
        <f>IF(COUNT(Q30)=0,"",ROUND(Q30*2.23,0))</f>
      </c>
      <c r="AB30" s="668"/>
      <c r="AC30" s="668"/>
      <c r="AD30" s="668"/>
      <c r="AE30" s="669" t="s">
        <v>189</v>
      </c>
      <c r="AF30" s="670"/>
    </row>
    <row r="31" spans="1:32" s="24" customFormat="1" ht="24" customHeight="1">
      <c r="A31" s="746"/>
      <c r="B31" s="747"/>
      <c r="C31" s="787" t="s">
        <v>473</v>
      </c>
      <c r="D31" s="788"/>
      <c r="E31" s="788"/>
      <c r="F31" s="788"/>
      <c r="G31" s="788"/>
      <c r="H31" s="788"/>
      <c r="I31" s="789"/>
      <c r="J31" s="580"/>
      <c r="K31" s="391" t="s">
        <v>37</v>
      </c>
      <c r="L31" s="661"/>
      <c r="M31" s="662"/>
      <c r="N31" s="662"/>
      <c r="O31" s="662"/>
      <c r="P31" s="390" t="s">
        <v>149</v>
      </c>
      <c r="Q31" s="661"/>
      <c r="R31" s="662"/>
      <c r="S31" s="662"/>
      <c r="T31" s="662"/>
      <c r="U31" s="175" t="s">
        <v>625</v>
      </c>
      <c r="V31" s="721">
        <f t="shared" si="3"/>
      </c>
      <c r="W31" s="722"/>
      <c r="X31" s="66" t="s">
        <v>619</v>
      </c>
      <c r="Y31" s="719" t="s">
        <v>626</v>
      </c>
      <c r="Z31" s="720"/>
      <c r="AA31" s="777">
        <f>IF(COUNT(Q31)=0,"",ROUND(Q31*0,0))</f>
      </c>
      <c r="AB31" s="778"/>
      <c r="AC31" s="778"/>
      <c r="AD31" s="778"/>
      <c r="AE31" s="785" t="s">
        <v>408</v>
      </c>
      <c r="AF31" s="786"/>
    </row>
    <row r="32" spans="1:32" ht="24" customHeight="1">
      <c r="A32" s="746"/>
      <c r="B32" s="747"/>
      <c r="C32" s="716" t="s">
        <v>59</v>
      </c>
      <c r="D32" s="717"/>
      <c r="E32" s="717"/>
      <c r="F32" s="717"/>
      <c r="G32" s="717"/>
      <c r="H32" s="717"/>
      <c r="I32" s="718"/>
      <c r="J32" s="580"/>
      <c r="K32" s="110" t="s">
        <v>37</v>
      </c>
      <c r="L32" s="661"/>
      <c r="M32" s="662"/>
      <c r="N32" s="662"/>
      <c r="O32" s="662"/>
      <c r="P32" s="67" t="s">
        <v>149</v>
      </c>
      <c r="Q32" s="661"/>
      <c r="R32" s="662"/>
      <c r="S32" s="662"/>
      <c r="T32" s="662"/>
      <c r="U32" s="176" t="s">
        <v>203</v>
      </c>
      <c r="V32" s="721">
        <f t="shared" si="3"/>
      </c>
      <c r="W32" s="722"/>
      <c r="X32" s="66" t="s">
        <v>202</v>
      </c>
      <c r="Y32" s="719" t="s">
        <v>474</v>
      </c>
      <c r="Z32" s="720"/>
      <c r="AA32" s="667">
        <f>IF(COUNT(Q32)=0,"",ROUND(Q32*0.579,0))</f>
      </c>
      <c r="AB32" s="668"/>
      <c r="AC32" s="668"/>
      <c r="AD32" s="668"/>
      <c r="AE32" s="669" t="s">
        <v>189</v>
      </c>
      <c r="AF32" s="670"/>
    </row>
    <row r="33" spans="1:32" ht="24" customHeight="1">
      <c r="A33" s="746"/>
      <c r="B33" s="747"/>
      <c r="C33" s="716" t="s">
        <v>194</v>
      </c>
      <c r="D33" s="717"/>
      <c r="E33" s="717"/>
      <c r="F33" s="717"/>
      <c r="G33" s="717"/>
      <c r="H33" s="717"/>
      <c r="I33" s="718"/>
      <c r="J33" s="580"/>
      <c r="K33" s="110" t="s">
        <v>37</v>
      </c>
      <c r="L33" s="661"/>
      <c r="M33" s="662"/>
      <c r="N33" s="662"/>
      <c r="O33" s="662"/>
      <c r="P33" s="67" t="s">
        <v>149</v>
      </c>
      <c r="Q33" s="661"/>
      <c r="R33" s="662"/>
      <c r="S33" s="662"/>
      <c r="T33" s="662"/>
      <c r="U33" s="102" t="s">
        <v>150</v>
      </c>
      <c r="V33" s="721">
        <f t="shared" si="3"/>
      </c>
      <c r="W33" s="722"/>
      <c r="X33" s="64" t="s">
        <v>20</v>
      </c>
      <c r="Y33" s="665" t="s">
        <v>151</v>
      </c>
      <c r="Z33" s="666"/>
      <c r="AA33" s="667">
        <f>IF(COUNT(Q33)=0,"",ROUND(Q33*2.58,0))</f>
      </c>
      <c r="AB33" s="668"/>
      <c r="AC33" s="668"/>
      <c r="AD33" s="668"/>
      <c r="AE33" s="669" t="s">
        <v>189</v>
      </c>
      <c r="AF33" s="670"/>
    </row>
    <row r="34" spans="1:32" ht="24" customHeight="1">
      <c r="A34" s="746"/>
      <c r="B34" s="747"/>
      <c r="C34" s="716" t="s">
        <v>193</v>
      </c>
      <c r="D34" s="717"/>
      <c r="E34" s="717"/>
      <c r="F34" s="717"/>
      <c r="G34" s="717"/>
      <c r="H34" s="717"/>
      <c r="I34" s="718"/>
      <c r="J34" s="580"/>
      <c r="K34" s="110" t="s">
        <v>37</v>
      </c>
      <c r="L34" s="661"/>
      <c r="M34" s="662"/>
      <c r="N34" s="662"/>
      <c r="O34" s="662"/>
      <c r="P34" s="67" t="s">
        <v>149</v>
      </c>
      <c r="Q34" s="661"/>
      <c r="R34" s="662"/>
      <c r="S34" s="662"/>
      <c r="T34" s="662"/>
      <c r="U34" s="102" t="s">
        <v>150</v>
      </c>
      <c r="V34" s="721">
        <f t="shared" si="3"/>
      </c>
      <c r="W34" s="722"/>
      <c r="X34" s="67" t="s">
        <v>20</v>
      </c>
      <c r="Y34" s="665" t="s">
        <v>159</v>
      </c>
      <c r="Z34" s="666"/>
      <c r="AA34" s="667">
        <f>IF(COUNT(Q34)=0,"",ROUND(Q34*2.32,0))</f>
      </c>
      <c r="AB34" s="668"/>
      <c r="AC34" s="668"/>
      <c r="AD34" s="668"/>
      <c r="AE34" s="669" t="s">
        <v>189</v>
      </c>
      <c r="AF34" s="670"/>
    </row>
    <row r="35" spans="1:32" ht="24" customHeight="1">
      <c r="A35" s="746"/>
      <c r="B35" s="747"/>
      <c r="C35" s="716" t="s">
        <v>60</v>
      </c>
      <c r="D35" s="717"/>
      <c r="E35" s="717"/>
      <c r="F35" s="717"/>
      <c r="G35" s="717"/>
      <c r="H35" s="717"/>
      <c r="I35" s="718"/>
      <c r="J35" s="580"/>
      <c r="K35" s="110" t="s">
        <v>37</v>
      </c>
      <c r="L35" s="661"/>
      <c r="M35" s="662"/>
      <c r="N35" s="662"/>
      <c r="O35" s="662"/>
      <c r="P35" s="67" t="s">
        <v>149</v>
      </c>
      <c r="Q35" s="661"/>
      <c r="R35" s="662"/>
      <c r="S35" s="662"/>
      <c r="T35" s="662"/>
      <c r="U35" s="102" t="s">
        <v>150</v>
      </c>
      <c r="V35" s="721">
        <f t="shared" si="3"/>
      </c>
      <c r="W35" s="722"/>
      <c r="X35" s="67" t="s">
        <v>20</v>
      </c>
      <c r="Y35" s="665" t="s">
        <v>159</v>
      </c>
      <c r="Z35" s="666"/>
      <c r="AA35" s="667">
        <f>IF(COUNT(Q35)=0,"",ROUND(Q35*2.32,0))</f>
      </c>
      <c r="AB35" s="668"/>
      <c r="AC35" s="668"/>
      <c r="AD35" s="668"/>
      <c r="AE35" s="669" t="s">
        <v>189</v>
      </c>
      <c r="AF35" s="670"/>
    </row>
    <row r="36" spans="1:32" ht="24" customHeight="1">
      <c r="A36" s="746"/>
      <c r="B36" s="747"/>
      <c r="C36" s="740" t="s">
        <v>61</v>
      </c>
      <c r="D36" s="741"/>
      <c r="E36" s="741"/>
      <c r="F36" s="741"/>
      <c r="G36" s="741"/>
      <c r="H36" s="741"/>
      <c r="I36" s="742"/>
      <c r="J36" s="581"/>
      <c r="K36" s="111" t="s">
        <v>37</v>
      </c>
      <c r="L36" s="671"/>
      <c r="M36" s="672"/>
      <c r="N36" s="672"/>
      <c r="O36" s="672"/>
      <c r="P36" s="70" t="s">
        <v>149</v>
      </c>
      <c r="Q36" s="671"/>
      <c r="R36" s="672"/>
      <c r="S36" s="672"/>
      <c r="T36" s="672"/>
      <c r="U36" s="104" t="s">
        <v>150</v>
      </c>
      <c r="V36" s="757">
        <f t="shared" si="3"/>
      </c>
      <c r="W36" s="758"/>
      <c r="X36" s="70" t="s">
        <v>20</v>
      </c>
      <c r="Y36" s="675" t="s">
        <v>160</v>
      </c>
      <c r="Z36" s="676"/>
      <c r="AA36" s="677">
        <f>IF(COUNT(Q36)=0,"",ROUND(Q36*1.67,0))</f>
      </c>
      <c r="AB36" s="678"/>
      <c r="AC36" s="678"/>
      <c r="AD36" s="678"/>
      <c r="AE36" s="679" t="s">
        <v>189</v>
      </c>
      <c r="AF36" s="680"/>
    </row>
    <row r="37" spans="1:32" ht="24" customHeight="1" thickBot="1">
      <c r="A37" s="748"/>
      <c r="B37" s="749"/>
      <c r="C37" s="629" t="s">
        <v>65</v>
      </c>
      <c r="D37" s="630"/>
      <c r="E37" s="630"/>
      <c r="F37" s="630"/>
      <c r="G37" s="630"/>
      <c r="H37" s="630"/>
      <c r="I37" s="631"/>
      <c r="J37" s="585">
        <f>SUM(J29:J36)</f>
        <v>0</v>
      </c>
      <c r="K37" s="113" t="s">
        <v>37</v>
      </c>
      <c r="L37" s="727" t="s">
        <v>158</v>
      </c>
      <c r="M37" s="743"/>
      <c r="N37" s="743"/>
      <c r="O37" s="743"/>
      <c r="P37" s="728"/>
      <c r="Q37" s="727" t="s">
        <v>158</v>
      </c>
      <c r="R37" s="743"/>
      <c r="S37" s="743"/>
      <c r="T37" s="743"/>
      <c r="U37" s="728"/>
      <c r="V37" s="727" t="s">
        <v>158</v>
      </c>
      <c r="W37" s="743"/>
      <c r="X37" s="728"/>
      <c r="Y37" s="727" t="s">
        <v>158</v>
      </c>
      <c r="Z37" s="728"/>
      <c r="AA37" s="759">
        <f>SUM(AA29:AD36)</f>
        <v>0</v>
      </c>
      <c r="AB37" s="760"/>
      <c r="AC37" s="760"/>
      <c r="AD37" s="760"/>
      <c r="AE37" s="771" t="s">
        <v>189</v>
      </c>
      <c r="AF37" s="772"/>
    </row>
    <row r="38" spans="1:32" ht="24" customHeight="1" thickTop="1">
      <c r="A38" s="763" t="s">
        <v>66</v>
      </c>
      <c r="B38" s="764"/>
      <c r="C38" s="764"/>
      <c r="D38" s="764"/>
      <c r="E38" s="764"/>
      <c r="F38" s="764"/>
      <c r="G38" s="764"/>
      <c r="H38" s="764"/>
      <c r="I38" s="765"/>
      <c r="J38" s="586">
        <f>+J37+J28</f>
        <v>0</v>
      </c>
      <c r="K38" s="117" t="s">
        <v>37</v>
      </c>
      <c r="L38" s="766" t="s">
        <v>158</v>
      </c>
      <c r="M38" s="767"/>
      <c r="N38" s="767"/>
      <c r="O38" s="767"/>
      <c r="P38" s="768"/>
      <c r="Q38" s="766" t="s">
        <v>158</v>
      </c>
      <c r="R38" s="767"/>
      <c r="S38" s="767"/>
      <c r="T38" s="767"/>
      <c r="U38" s="768"/>
      <c r="V38" s="766" t="s">
        <v>158</v>
      </c>
      <c r="W38" s="767"/>
      <c r="X38" s="768"/>
      <c r="Y38" s="766" t="s">
        <v>158</v>
      </c>
      <c r="Z38" s="768"/>
      <c r="AA38" s="769">
        <f>AA28+AA37</f>
        <v>0</v>
      </c>
      <c r="AB38" s="770"/>
      <c r="AC38" s="770"/>
      <c r="AD38" s="770"/>
      <c r="AE38" s="761" t="s">
        <v>189</v>
      </c>
      <c r="AF38" s="762"/>
    </row>
    <row r="39" ht="9" customHeight="1"/>
    <row r="40" spans="1:9" ht="13.5">
      <c r="A40" s="118" t="s">
        <v>132</v>
      </c>
      <c r="B40" s="78"/>
      <c r="C40" s="119"/>
      <c r="D40" s="119"/>
      <c r="E40" s="36"/>
      <c r="F40" s="36"/>
      <c r="G40" s="36"/>
      <c r="H40" s="36"/>
      <c r="I40" s="36"/>
    </row>
    <row r="41" spans="1:32" ht="13.5">
      <c r="A41" s="527" t="s">
        <v>475</v>
      </c>
      <c r="B41" s="78"/>
      <c r="C41" s="119"/>
      <c r="D41" s="119"/>
      <c r="E41" s="36"/>
      <c r="F41" s="36"/>
      <c r="G41" s="36"/>
      <c r="H41" s="36"/>
      <c r="I41" s="36"/>
      <c r="AF41" s="100"/>
    </row>
    <row r="42" spans="1:9" ht="13.5">
      <c r="A42" s="118" t="s">
        <v>133</v>
      </c>
      <c r="B42" s="78"/>
      <c r="C42" s="119"/>
      <c r="D42" s="119"/>
      <c r="E42" s="36"/>
      <c r="F42" s="36"/>
      <c r="G42" s="36"/>
      <c r="H42" s="36"/>
      <c r="I42" s="36"/>
    </row>
    <row r="43" spans="1:9" ht="13.5">
      <c r="A43" s="118"/>
      <c r="B43" s="78"/>
      <c r="C43" s="119"/>
      <c r="D43" s="119"/>
      <c r="E43" s="36"/>
      <c r="F43" s="36"/>
      <c r="G43" s="36"/>
      <c r="H43" s="36"/>
      <c r="I43" s="36"/>
    </row>
  </sheetData>
  <sheetProtection/>
  <mergeCells count="227">
    <mergeCell ref="AE21:AF21"/>
    <mergeCell ref="C31:I31"/>
    <mergeCell ref="L31:O31"/>
    <mergeCell ref="Q31:T31"/>
    <mergeCell ref="V31:W31"/>
    <mergeCell ref="Y31:Z31"/>
    <mergeCell ref="AA31:AD31"/>
    <mergeCell ref="AE31:AF31"/>
    <mergeCell ref="C21:I21"/>
    <mergeCell ref="L21:O21"/>
    <mergeCell ref="Q21:T21"/>
    <mergeCell ref="V21:W21"/>
    <mergeCell ref="Y21:Z21"/>
    <mergeCell ref="AA21:AD21"/>
    <mergeCell ref="AA1:AF2"/>
    <mergeCell ref="AA33:AD33"/>
    <mergeCell ref="AE33:AF33"/>
    <mergeCell ref="Q22:T22"/>
    <mergeCell ref="V22:W22"/>
    <mergeCell ref="AA22:AD22"/>
    <mergeCell ref="AE22:AF22"/>
    <mergeCell ref="AA29:AD29"/>
    <mergeCell ref="AE29:AF29"/>
    <mergeCell ref="AE30:AF30"/>
    <mergeCell ref="L33:O33"/>
    <mergeCell ref="Q32:T32"/>
    <mergeCell ref="V32:W32"/>
    <mergeCell ref="AA32:AD32"/>
    <mergeCell ref="AE32:AF32"/>
    <mergeCell ref="Y32:Z32"/>
    <mergeCell ref="Q33:T33"/>
    <mergeCell ref="V33:W33"/>
    <mergeCell ref="Y33:Z33"/>
    <mergeCell ref="C24:I24"/>
    <mergeCell ref="L24:O24"/>
    <mergeCell ref="Q24:T24"/>
    <mergeCell ref="V24:W24"/>
    <mergeCell ref="Y24:Z24"/>
    <mergeCell ref="C30:I30"/>
    <mergeCell ref="L30:O30"/>
    <mergeCell ref="Q30:T30"/>
    <mergeCell ref="V30:W30"/>
    <mergeCell ref="Y30:Z30"/>
    <mergeCell ref="AE37:AF37"/>
    <mergeCell ref="C36:I36"/>
    <mergeCell ref="L36:O36"/>
    <mergeCell ref="C37:I37"/>
    <mergeCell ref="L37:P37"/>
    <mergeCell ref="Q37:U37"/>
    <mergeCell ref="V37:X37"/>
    <mergeCell ref="AE38:AF38"/>
    <mergeCell ref="A38:I38"/>
    <mergeCell ref="L38:P38"/>
    <mergeCell ref="Q38:U38"/>
    <mergeCell ref="V38:X38"/>
    <mergeCell ref="Y38:Z38"/>
    <mergeCell ref="AA38:AD38"/>
    <mergeCell ref="Y37:Z37"/>
    <mergeCell ref="AA37:AD37"/>
    <mergeCell ref="Y36:Z36"/>
    <mergeCell ref="AA36:AD36"/>
    <mergeCell ref="AE34:AF34"/>
    <mergeCell ref="C35:I35"/>
    <mergeCell ref="L35:O35"/>
    <mergeCell ref="Q35:T35"/>
    <mergeCell ref="V35:W35"/>
    <mergeCell ref="Y35:Z35"/>
    <mergeCell ref="AE36:AF36"/>
    <mergeCell ref="AA35:AD35"/>
    <mergeCell ref="AE35:AF35"/>
    <mergeCell ref="C34:I34"/>
    <mergeCell ref="L34:O34"/>
    <mergeCell ref="Q34:T34"/>
    <mergeCell ref="V34:W34"/>
    <mergeCell ref="Y34:Z34"/>
    <mergeCell ref="AA34:AD34"/>
    <mergeCell ref="V36:W36"/>
    <mergeCell ref="AA30:AD30"/>
    <mergeCell ref="A29:B37"/>
    <mergeCell ref="C29:I29"/>
    <mergeCell ref="L29:O29"/>
    <mergeCell ref="Q29:T29"/>
    <mergeCell ref="V29:W29"/>
    <mergeCell ref="Y29:Z29"/>
    <mergeCell ref="C32:I32"/>
    <mergeCell ref="L32:O32"/>
    <mergeCell ref="Q36:T36"/>
    <mergeCell ref="C26:I26"/>
    <mergeCell ref="L26:O26"/>
    <mergeCell ref="B28:I28"/>
    <mergeCell ref="L28:P28"/>
    <mergeCell ref="Q28:U28"/>
    <mergeCell ref="V28:X28"/>
    <mergeCell ref="Q26:T26"/>
    <mergeCell ref="V26:W26"/>
    <mergeCell ref="C33:I33"/>
    <mergeCell ref="Y28:Z28"/>
    <mergeCell ref="AA28:AD28"/>
    <mergeCell ref="AE28:AF28"/>
    <mergeCell ref="C27:I27"/>
    <mergeCell ref="L27:P27"/>
    <mergeCell ref="Q27:U27"/>
    <mergeCell ref="V27:X27"/>
    <mergeCell ref="Y27:Z27"/>
    <mergeCell ref="AA27:AD27"/>
    <mergeCell ref="AE27:AF27"/>
    <mergeCell ref="Y26:Z26"/>
    <mergeCell ref="AA26:AD26"/>
    <mergeCell ref="AA23:AD23"/>
    <mergeCell ref="AE23:AF23"/>
    <mergeCell ref="AE25:AF25"/>
    <mergeCell ref="AE26:AF26"/>
    <mergeCell ref="AE24:AF24"/>
    <mergeCell ref="AA24:AD24"/>
    <mergeCell ref="C25:I25"/>
    <mergeCell ref="L25:O25"/>
    <mergeCell ref="Q25:T25"/>
    <mergeCell ref="V25:W25"/>
    <mergeCell ref="Y25:Z25"/>
    <mergeCell ref="AA25:AD25"/>
    <mergeCell ref="L22:O22"/>
    <mergeCell ref="Y22:Z22"/>
    <mergeCell ref="C23:I23"/>
    <mergeCell ref="L23:O23"/>
    <mergeCell ref="Q23:T23"/>
    <mergeCell ref="V23:W23"/>
    <mergeCell ref="Y23:Z23"/>
    <mergeCell ref="AE19:AF19"/>
    <mergeCell ref="B20:B27"/>
    <mergeCell ref="C20:I20"/>
    <mergeCell ref="L20:O20"/>
    <mergeCell ref="Q20:T20"/>
    <mergeCell ref="V20:W20"/>
    <mergeCell ref="Y20:Z20"/>
    <mergeCell ref="AA20:AD20"/>
    <mergeCell ref="AE20:AF20"/>
    <mergeCell ref="C22:I22"/>
    <mergeCell ref="C19:I19"/>
    <mergeCell ref="L19:O19"/>
    <mergeCell ref="Q19:T19"/>
    <mergeCell ref="V19:W19"/>
    <mergeCell ref="Y19:Z19"/>
    <mergeCell ref="AA19:AD19"/>
    <mergeCell ref="AE17:AF17"/>
    <mergeCell ref="C18:I18"/>
    <mergeCell ref="L18:O18"/>
    <mergeCell ref="Q18:T18"/>
    <mergeCell ref="V18:W18"/>
    <mergeCell ref="Y18:Z18"/>
    <mergeCell ref="AA18:AD18"/>
    <mergeCell ref="AE18:AF18"/>
    <mergeCell ref="D17:I17"/>
    <mergeCell ref="L17:O17"/>
    <mergeCell ref="Q17:T17"/>
    <mergeCell ref="V17:W17"/>
    <mergeCell ref="Y17:Z17"/>
    <mergeCell ref="AA17:AD17"/>
    <mergeCell ref="AE15:AF15"/>
    <mergeCell ref="D16:I16"/>
    <mergeCell ref="L16:O16"/>
    <mergeCell ref="Q16:T16"/>
    <mergeCell ref="V16:W16"/>
    <mergeCell ref="Y16:Z16"/>
    <mergeCell ref="AA16:AD16"/>
    <mergeCell ref="AE16:AF16"/>
    <mergeCell ref="D15:I15"/>
    <mergeCell ref="L15:O15"/>
    <mergeCell ref="Q15:T15"/>
    <mergeCell ref="V15:W15"/>
    <mergeCell ref="Y15:Z15"/>
    <mergeCell ref="AA15:AD15"/>
    <mergeCell ref="AE13:AF13"/>
    <mergeCell ref="D14:I14"/>
    <mergeCell ref="L14:O14"/>
    <mergeCell ref="Q14:T14"/>
    <mergeCell ref="V14:W14"/>
    <mergeCell ref="Y14:Z14"/>
    <mergeCell ref="AA14:AD14"/>
    <mergeCell ref="AE14:AF14"/>
    <mergeCell ref="D13:I13"/>
    <mergeCell ref="L13:O13"/>
    <mergeCell ref="Q13:T13"/>
    <mergeCell ref="V13:W13"/>
    <mergeCell ref="Y13:Z13"/>
    <mergeCell ref="AA13:AD13"/>
    <mergeCell ref="AE11:AF11"/>
    <mergeCell ref="D12:I12"/>
    <mergeCell ref="L12:O12"/>
    <mergeCell ref="Q12:T12"/>
    <mergeCell ref="V12:W12"/>
    <mergeCell ref="Y12:Z12"/>
    <mergeCell ref="AA12:AD12"/>
    <mergeCell ref="AE12:AF12"/>
    <mergeCell ref="D11:I11"/>
    <mergeCell ref="L11:O11"/>
    <mergeCell ref="Q11:T11"/>
    <mergeCell ref="V11:W11"/>
    <mergeCell ref="Y11:Z11"/>
    <mergeCell ref="AA11:AD11"/>
    <mergeCell ref="AE9:AF9"/>
    <mergeCell ref="D10:I10"/>
    <mergeCell ref="L10:O10"/>
    <mergeCell ref="Q10:T10"/>
    <mergeCell ref="V10:W10"/>
    <mergeCell ref="Y10:Z10"/>
    <mergeCell ref="AA10:AD10"/>
    <mergeCell ref="AE10:AF10"/>
    <mergeCell ref="AA8:AF8"/>
    <mergeCell ref="A9:A28"/>
    <mergeCell ref="B9:B19"/>
    <mergeCell ref="C9:C17"/>
    <mergeCell ref="D9:I9"/>
    <mergeCell ref="L9:O9"/>
    <mergeCell ref="Q9:T9"/>
    <mergeCell ref="V9:W9"/>
    <mergeCell ref="Y9:Z9"/>
    <mergeCell ref="AA9:AD9"/>
    <mergeCell ref="S6:U6"/>
    <mergeCell ref="Z6:AB6"/>
    <mergeCell ref="A6:R6"/>
    <mergeCell ref="AE6:AF6"/>
    <mergeCell ref="A8:I8"/>
    <mergeCell ref="J8:K8"/>
    <mergeCell ref="L8:P8"/>
    <mergeCell ref="Q8:U8"/>
    <mergeCell ref="V8:X8"/>
    <mergeCell ref="Y8:Z8"/>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9" r:id="rId1"/>
  <headerFooter scaleWithDoc="0" alignWithMargins="0">
    <oddFooter>&amp;L&amp;9 2024.03.01&amp;C-4-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S49"/>
  <sheetViews>
    <sheetView zoomScaleSheetLayoutView="100" workbookViewId="0" topLeftCell="A1">
      <selection activeCell="J18" sqref="J18:N18"/>
    </sheetView>
  </sheetViews>
  <sheetFormatPr defaultColWidth="9.00390625" defaultRowHeight="13.5"/>
  <cols>
    <col min="1" max="1" width="1.37890625" style="3" customWidth="1"/>
    <col min="2" max="2" width="3.125" style="3" customWidth="1"/>
    <col min="3" max="3" width="4.875" style="3" customWidth="1"/>
    <col min="4" max="4" width="4.75390625" style="3" customWidth="1"/>
    <col min="5" max="5" width="4.625" style="3" customWidth="1"/>
    <col min="6" max="6" width="5.625" style="3" customWidth="1"/>
    <col min="7" max="9" width="4.625" style="3" customWidth="1"/>
    <col min="10" max="10" width="10.625" style="3" customWidth="1"/>
    <col min="11" max="11" width="4.625" style="3" customWidth="1"/>
    <col min="12" max="12" width="17.125" style="3" customWidth="1"/>
    <col min="13" max="13" width="3.625" style="3" customWidth="1"/>
    <col min="14" max="14" width="12.625" style="3" customWidth="1"/>
    <col min="15" max="15" width="6.125" style="3" customWidth="1"/>
    <col min="16" max="16" width="3.875" style="3" customWidth="1"/>
    <col min="17" max="17" width="3.625" style="3" customWidth="1"/>
    <col min="18" max="18" width="9.00390625" style="3" customWidth="1"/>
    <col min="19" max="19" width="29.875" style="3" hidden="1" customWidth="1"/>
    <col min="20" max="16384" width="9.00390625" style="3" customWidth="1"/>
  </cols>
  <sheetData>
    <row r="1" spans="1:15" ht="18" customHeight="1">
      <c r="A1" s="1" t="s">
        <v>412</v>
      </c>
      <c r="N1" s="790" t="str">
        <f>'表１-①'!AA1</f>
        <v> </v>
      </c>
      <c r="O1" s="791"/>
    </row>
    <row r="2" spans="2:15" ht="13.5" customHeight="1">
      <c r="B2" s="1"/>
      <c r="N2" s="792"/>
      <c r="O2" s="793"/>
    </row>
    <row r="3" spans="2:16" s="24" customFormat="1" ht="15.75" customHeight="1">
      <c r="B3" s="396"/>
      <c r="C3" s="274" t="s">
        <v>413</v>
      </c>
      <c r="D3" s="396" t="s">
        <v>414</v>
      </c>
      <c r="E3" s="8"/>
      <c r="F3" s="8"/>
      <c r="G3" s="8"/>
      <c r="H3" s="8"/>
      <c r="I3" s="8"/>
      <c r="J3" s="8"/>
      <c r="K3" s="8"/>
      <c r="L3" s="8"/>
      <c r="M3" s="8"/>
      <c r="N3" s="8"/>
      <c r="O3" s="8"/>
      <c r="P3" s="3"/>
    </row>
    <row r="4" spans="2:16" s="24" customFormat="1" ht="15.75" customHeight="1">
      <c r="B4" s="16"/>
      <c r="C4" s="396"/>
      <c r="D4" s="8" t="s">
        <v>415</v>
      </c>
      <c r="E4" s="8"/>
      <c r="F4" s="8"/>
      <c r="G4" s="8"/>
      <c r="H4" s="8"/>
      <c r="I4" s="8"/>
      <c r="J4" s="8"/>
      <c r="K4" s="8"/>
      <c r="L4" s="8"/>
      <c r="M4" s="8"/>
      <c r="N4" s="8"/>
      <c r="O4" s="8"/>
      <c r="P4" s="3"/>
    </row>
    <row r="5" spans="2:16" s="24" customFormat="1" ht="9" customHeight="1">
      <c r="B5" s="16"/>
      <c r="C5" s="8"/>
      <c r="D5" s="8"/>
      <c r="E5" s="8"/>
      <c r="F5" s="8"/>
      <c r="G5" s="8"/>
      <c r="H5" s="8"/>
      <c r="I5" s="8"/>
      <c r="J5" s="8"/>
      <c r="K5" s="8"/>
      <c r="L5" s="8"/>
      <c r="M5" s="8"/>
      <c r="N5" s="8"/>
      <c r="O5" s="8"/>
      <c r="P5" s="3"/>
    </row>
    <row r="6" spans="2:14" s="24" customFormat="1" ht="15.75" customHeight="1">
      <c r="B6" s="396"/>
      <c r="C6" s="397" t="s">
        <v>416</v>
      </c>
      <c r="D6" s="397"/>
      <c r="E6" s="396"/>
      <c r="F6" s="8"/>
      <c r="G6" s="8"/>
      <c r="H6" s="8"/>
      <c r="I6" s="3"/>
      <c r="J6" s="3"/>
      <c r="K6" s="3"/>
      <c r="L6" s="3"/>
      <c r="M6" s="398"/>
      <c r="N6" s="273"/>
    </row>
    <row r="7" spans="2:14" s="24" customFormat="1" ht="13.5" customHeight="1">
      <c r="B7" s="8"/>
      <c r="C7" s="399" t="s">
        <v>503</v>
      </c>
      <c r="D7" s="86" t="s">
        <v>417</v>
      </c>
      <c r="E7" s="396"/>
      <c r="F7" s="396"/>
      <c r="G7" s="8"/>
      <c r="H7" s="8"/>
      <c r="I7" s="3"/>
      <c r="J7" s="3"/>
      <c r="K7" s="3"/>
      <c r="L7" s="398"/>
      <c r="M7" s="273"/>
      <c r="N7" s="3"/>
    </row>
    <row r="8" spans="2:14" s="24" customFormat="1" ht="13.5" customHeight="1">
      <c r="B8" s="8"/>
      <c r="C8" s="399"/>
      <c r="D8" s="86" t="s">
        <v>418</v>
      </c>
      <c r="E8" s="396"/>
      <c r="F8" s="396"/>
      <c r="G8" s="8"/>
      <c r="H8" s="8"/>
      <c r="I8" s="3"/>
      <c r="J8" s="3"/>
      <c r="K8" s="3"/>
      <c r="L8" s="398"/>
      <c r="M8" s="273"/>
      <c r="N8" s="3"/>
    </row>
    <row r="9" spans="2:14" s="24" customFormat="1" ht="16.5" customHeight="1">
      <c r="B9" s="8"/>
      <c r="C9" s="400" t="s">
        <v>504</v>
      </c>
      <c r="D9" s="401" t="s">
        <v>419</v>
      </c>
      <c r="E9" s="396"/>
      <c r="F9" s="396"/>
      <c r="G9" s="8"/>
      <c r="H9" s="8"/>
      <c r="I9" s="3"/>
      <c r="J9" s="3"/>
      <c r="K9" s="3"/>
      <c r="L9" s="398"/>
      <c r="M9" s="273"/>
      <c r="N9" s="3"/>
    </row>
    <row r="10" spans="2:14" s="24" customFormat="1" ht="6.75" customHeight="1" thickBot="1">
      <c r="B10" s="8"/>
      <c r="C10" s="8"/>
      <c r="D10" s="8"/>
      <c r="E10" s="8"/>
      <c r="F10" s="8"/>
      <c r="G10" s="8"/>
      <c r="H10" s="8"/>
      <c r="I10" s="3"/>
      <c r="J10" s="3"/>
      <c r="K10" s="3"/>
      <c r="L10" s="398"/>
      <c r="M10" s="273"/>
      <c r="N10" s="3"/>
    </row>
    <row r="11" spans="2:14" s="24" customFormat="1" ht="6.75" customHeight="1">
      <c r="B11" s="539"/>
      <c r="C11" s="539"/>
      <c r="D11" s="832" t="s">
        <v>16</v>
      </c>
      <c r="E11" s="833"/>
      <c r="F11" s="8"/>
      <c r="G11" s="8"/>
      <c r="H11" s="8"/>
      <c r="I11" s="3"/>
      <c r="J11" s="3"/>
      <c r="K11" s="3"/>
      <c r="L11" s="398"/>
      <c r="M11" s="273"/>
      <c r="N11" s="3"/>
    </row>
    <row r="12" spans="2:15" s="24" customFormat="1" ht="18" customHeight="1" thickBot="1">
      <c r="B12" s="539"/>
      <c r="C12" s="539"/>
      <c r="D12" s="834"/>
      <c r="E12" s="835"/>
      <c r="F12" s="402" t="s">
        <v>538</v>
      </c>
      <c r="G12" s="403"/>
      <c r="H12" s="403"/>
      <c r="I12" s="404"/>
      <c r="J12" s="404"/>
      <c r="K12" s="404"/>
      <c r="L12" s="405"/>
      <c r="M12" s="406"/>
      <c r="N12" s="404"/>
      <c r="O12" s="407"/>
    </row>
    <row r="13" spans="2:15" s="24" customFormat="1" ht="15.75" customHeight="1">
      <c r="B13" s="8"/>
      <c r="C13" s="543"/>
      <c r="D13" s="543"/>
      <c r="E13" s="544"/>
      <c r="F13" s="16" t="s">
        <v>555</v>
      </c>
      <c r="G13" s="8"/>
      <c r="H13" s="8"/>
      <c r="I13" s="3"/>
      <c r="J13" s="3"/>
      <c r="K13" s="3"/>
      <c r="L13" s="398"/>
      <c r="M13" s="273"/>
      <c r="N13" s="3"/>
      <c r="O13" s="408"/>
    </row>
    <row r="14" spans="2:15" s="24" customFormat="1" ht="15.75" customHeight="1">
      <c r="B14" s="8" t="s">
        <v>328</v>
      </c>
      <c r="C14" s="543"/>
      <c r="D14" s="543"/>
      <c r="E14" s="545"/>
      <c r="F14" s="16" t="s">
        <v>556</v>
      </c>
      <c r="G14" s="8"/>
      <c r="H14" s="8"/>
      <c r="I14" s="3"/>
      <c r="J14" s="3"/>
      <c r="K14" s="3"/>
      <c r="L14" s="398"/>
      <c r="M14" s="273"/>
      <c r="N14" s="3"/>
      <c r="O14" s="408"/>
    </row>
    <row r="15" spans="2:15" s="24" customFormat="1" ht="15.75" customHeight="1">
      <c r="B15" s="8" t="s">
        <v>328</v>
      </c>
      <c r="C15" s="543"/>
      <c r="D15" s="543"/>
      <c r="E15" s="546"/>
      <c r="F15" s="409" t="s">
        <v>537</v>
      </c>
      <c r="G15" s="410"/>
      <c r="H15" s="410"/>
      <c r="I15" s="411"/>
      <c r="J15" s="411"/>
      <c r="K15" s="411"/>
      <c r="L15" s="412"/>
      <c r="M15" s="413"/>
      <c r="N15" s="411"/>
      <c r="O15" s="414"/>
    </row>
    <row r="16" spans="2:14" s="24" customFormat="1" ht="13.5" customHeight="1">
      <c r="B16" s="8"/>
      <c r="C16" s="8"/>
      <c r="D16" s="8"/>
      <c r="E16" s="3"/>
      <c r="F16" s="3"/>
      <c r="G16" s="3"/>
      <c r="H16" s="3"/>
      <c r="I16" s="3"/>
      <c r="J16" s="3"/>
      <c r="K16" s="3"/>
      <c r="L16" s="398"/>
      <c r="M16" s="273"/>
      <c r="N16" s="3"/>
    </row>
    <row r="17" spans="3:19" ht="15" customHeight="1">
      <c r="C17" s="812" t="s">
        <v>485</v>
      </c>
      <c r="D17" s="813"/>
      <c r="E17" s="814"/>
      <c r="F17" s="814"/>
      <c r="G17" s="815"/>
      <c r="H17" s="822" t="s">
        <v>420</v>
      </c>
      <c r="I17" s="822"/>
      <c r="J17" s="822"/>
      <c r="K17" s="822"/>
      <c r="L17" s="822"/>
      <c r="M17" s="822"/>
      <c r="N17" s="822"/>
      <c r="O17" s="823"/>
      <c r="S17" s="168" t="s">
        <v>497</v>
      </c>
    </row>
    <row r="18" spans="3:19" ht="18" customHeight="1">
      <c r="C18" s="816"/>
      <c r="D18" s="817"/>
      <c r="E18" s="817"/>
      <c r="F18" s="817"/>
      <c r="G18" s="818"/>
      <c r="H18" s="824" t="s">
        <v>421</v>
      </c>
      <c r="I18" s="825"/>
      <c r="J18" s="831" t="s">
        <v>497</v>
      </c>
      <c r="K18" s="826"/>
      <c r="L18" s="826"/>
      <c r="M18" s="826"/>
      <c r="N18" s="826"/>
      <c r="O18" s="415" t="s">
        <v>181</v>
      </c>
      <c r="S18" s="168" t="s">
        <v>528</v>
      </c>
    </row>
    <row r="19" spans="3:19" s="143" customFormat="1" ht="18" customHeight="1" thickBot="1">
      <c r="C19" s="819"/>
      <c r="D19" s="820"/>
      <c r="E19" s="820"/>
      <c r="F19" s="820"/>
      <c r="G19" s="821"/>
      <c r="H19" s="827" t="s">
        <v>422</v>
      </c>
      <c r="I19" s="828"/>
      <c r="J19" s="828"/>
      <c r="K19" s="829"/>
      <c r="L19" s="829" t="s">
        <v>423</v>
      </c>
      <c r="M19" s="829"/>
      <c r="N19" s="830" t="s">
        <v>141</v>
      </c>
      <c r="O19" s="828"/>
      <c r="S19" s="540" t="s">
        <v>529</v>
      </c>
    </row>
    <row r="20" spans="3:19" s="143" customFormat="1" ht="20.25" customHeight="1" thickTop="1">
      <c r="C20" s="808"/>
      <c r="D20" s="809"/>
      <c r="E20" s="416" t="s">
        <v>139</v>
      </c>
      <c r="F20" s="417"/>
      <c r="G20" s="418" t="s">
        <v>424</v>
      </c>
      <c r="H20" s="810"/>
      <c r="I20" s="811"/>
      <c r="J20" s="811"/>
      <c r="K20" s="419" t="s">
        <v>149</v>
      </c>
      <c r="L20" s="420"/>
      <c r="M20" s="421" t="s">
        <v>150</v>
      </c>
      <c r="N20" s="422">
        <f aca="true" t="shared" si="0" ref="N20:N31">IF(L20=0,"",H20/L20)</f>
      </c>
      <c r="O20" s="423" t="s">
        <v>164</v>
      </c>
      <c r="S20" s="540" t="s">
        <v>530</v>
      </c>
    </row>
    <row r="21" spans="3:19" s="143" customFormat="1" ht="20.25" customHeight="1">
      <c r="C21" s="800"/>
      <c r="D21" s="801"/>
      <c r="E21" s="424" t="s">
        <v>139</v>
      </c>
      <c r="F21" s="425"/>
      <c r="G21" s="426" t="s">
        <v>424</v>
      </c>
      <c r="H21" s="802"/>
      <c r="I21" s="803"/>
      <c r="J21" s="803"/>
      <c r="K21" s="427" t="s">
        <v>425</v>
      </c>
      <c r="L21" s="428"/>
      <c r="M21" s="429" t="s">
        <v>426</v>
      </c>
      <c r="N21" s="430">
        <f t="shared" si="0"/>
      </c>
      <c r="O21" s="423" t="s">
        <v>164</v>
      </c>
      <c r="S21" s="540" t="s">
        <v>531</v>
      </c>
    </row>
    <row r="22" spans="3:19" s="143" customFormat="1" ht="20.25" customHeight="1">
      <c r="C22" s="800"/>
      <c r="D22" s="801"/>
      <c r="E22" s="424" t="s">
        <v>139</v>
      </c>
      <c r="F22" s="425"/>
      <c r="G22" s="426" t="s">
        <v>424</v>
      </c>
      <c r="H22" s="802"/>
      <c r="I22" s="803"/>
      <c r="J22" s="803"/>
      <c r="K22" s="427" t="s">
        <v>425</v>
      </c>
      <c r="L22" s="428"/>
      <c r="M22" s="429" t="s">
        <v>426</v>
      </c>
      <c r="N22" s="430">
        <f t="shared" si="0"/>
      </c>
      <c r="O22" s="423" t="s">
        <v>164</v>
      </c>
      <c r="S22" s="540" t="s">
        <v>532</v>
      </c>
    </row>
    <row r="23" spans="3:19" s="143" customFormat="1" ht="20.25" customHeight="1">
      <c r="C23" s="800"/>
      <c r="D23" s="801"/>
      <c r="E23" s="424" t="s">
        <v>139</v>
      </c>
      <c r="F23" s="425"/>
      <c r="G23" s="426" t="s">
        <v>424</v>
      </c>
      <c r="H23" s="802"/>
      <c r="I23" s="803"/>
      <c r="J23" s="803"/>
      <c r="K23" s="427" t="s">
        <v>425</v>
      </c>
      <c r="L23" s="428"/>
      <c r="M23" s="429" t="s">
        <v>426</v>
      </c>
      <c r="N23" s="430">
        <f t="shared" si="0"/>
      </c>
      <c r="O23" s="423" t="s">
        <v>164</v>
      </c>
      <c r="S23" s="540" t="s">
        <v>533</v>
      </c>
    </row>
    <row r="24" spans="3:19" ht="20.25" customHeight="1">
      <c r="C24" s="800"/>
      <c r="D24" s="801"/>
      <c r="E24" s="424" t="s">
        <v>139</v>
      </c>
      <c r="F24" s="425"/>
      <c r="G24" s="426" t="s">
        <v>424</v>
      </c>
      <c r="H24" s="802"/>
      <c r="I24" s="803"/>
      <c r="J24" s="803"/>
      <c r="K24" s="427" t="s">
        <v>425</v>
      </c>
      <c r="L24" s="428"/>
      <c r="M24" s="429" t="s">
        <v>426</v>
      </c>
      <c r="N24" s="430">
        <f t="shared" si="0"/>
      </c>
      <c r="O24" s="423" t="s">
        <v>164</v>
      </c>
      <c r="S24" s="168" t="s">
        <v>534</v>
      </c>
    </row>
    <row r="25" spans="3:19" ht="20.25" customHeight="1">
      <c r="C25" s="800"/>
      <c r="D25" s="801"/>
      <c r="E25" s="424" t="s">
        <v>139</v>
      </c>
      <c r="F25" s="425"/>
      <c r="G25" s="426" t="s">
        <v>424</v>
      </c>
      <c r="H25" s="802"/>
      <c r="I25" s="803"/>
      <c r="J25" s="803"/>
      <c r="K25" s="427" t="s">
        <v>425</v>
      </c>
      <c r="L25" s="428"/>
      <c r="M25" s="429" t="s">
        <v>426</v>
      </c>
      <c r="N25" s="430">
        <f t="shared" si="0"/>
      </c>
      <c r="O25" s="423" t="s">
        <v>164</v>
      </c>
      <c r="S25" s="168" t="s">
        <v>535</v>
      </c>
    </row>
    <row r="26" spans="3:19" ht="20.25" customHeight="1">
      <c r="C26" s="800"/>
      <c r="D26" s="801"/>
      <c r="E26" s="424" t="s">
        <v>139</v>
      </c>
      <c r="F26" s="425"/>
      <c r="G26" s="426" t="s">
        <v>424</v>
      </c>
      <c r="H26" s="802"/>
      <c r="I26" s="803"/>
      <c r="J26" s="803"/>
      <c r="K26" s="427" t="s">
        <v>425</v>
      </c>
      <c r="L26" s="428"/>
      <c r="M26" s="429" t="s">
        <v>426</v>
      </c>
      <c r="N26" s="430">
        <f t="shared" si="0"/>
      </c>
      <c r="O26" s="423" t="s">
        <v>164</v>
      </c>
      <c r="S26" s="168" t="s">
        <v>536</v>
      </c>
    </row>
    <row r="27" spans="3:19" ht="20.25" customHeight="1">
      <c r="C27" s="800"/>
      <c r="D27" s="801"/>
      <c r="E27" s="424" t="s">
        <v>139</v>
      </c>
      <c r="F27" s="425"/>
      <c r="G27" s="426" t="s">
        <v>424</v>
      </c>
      <c r="H27" s="802"/>
      <c r="I27" s="803"/>
      <c r="J27" s="803"/>
      <c r="K27" s="427" t="s">
        <v>425</v>
      </c>
      <c r="L27" s="428"/>
      <c r="M27" s="429" t="s">
        <v>426</v>
      </c>
      <c r="N27" s="430">
        <f t="shared" si="0"/>
      </c>
      <c r="O27" s="423" t="s">
        <v>164</v>
      </c>
      <c r="S27" s="168" t="s">
        <v>537</v>
      </c>
    </row>
    <row r="28" spans="3:19" ht="20.25" customHeight="1">
      <c r="C28" s="800"/>
      <c r="D28" s="801"/>
      <c r="E28" s="424" t="s">
        <v>139</v>
      </c>
      <c r="F28" s="425"/>
      <c r="G28" s="426" t="s">
        <v>424</v>
      </c>
      <c r="H28" s="802"/>
      <c r="I28" s="803"/>
      <c r="J28" s="803"/>
      <c r="K28" s="427" t="s">
        <v>425</v>
      </c>
      <c r="L28" s="428"/>
      <c r="M28" s="429" t="s">
        <v>426</v>
      </c>
      <c r="N28" s="430">
        <f t="shared" si="0"/>
      </c>
      <c r="O28" s="423" t="s">
        <v>164</v>
      </c>
      <c r="S28" s="168" t="s">
        <v>196</v>
      </c>
    </row>
    <row r="29" spans="3:19" ht="20.25" customHeight="1">
      <c r="C29" s="800"/>
      <c r="D29" s="801"/>
      <c r="E29" s="424" t="s">
        <v>139</v>
      </c>
      <c r="F29" s="425"/>
      <c r="G29" s="426" t="s">
        <v>424</v>
      </c>
      <c r="H29" s="802"/>
      <c r="I29" s="803"/>
      <c r="J29" s="803"/>
      <c r="K29" s="427" t="s">
        <v>425</v>
      </c>
      <c r="L29" s="428"/>
      <c r="M29" s="429" t="s">
        <v>426</v>
      </c>
      <c r="N29" s="430">
        <f t="shared" si="0"/>
      </c>
      <c r="O29" s="423" t="s">
        <v>164</v>
      </c>
      <c r="S29" s="168" t="s">
        <v>476</v>
      </c>
    </row>
    <row r="30" spans="3:19" ht="20.25" customHeight="1">
      <c r="C30" s="800"/>
      <c r="D30" s="801"/>
      <c r="E30" s="424" t="s">
        <v>139</v>
      </c>
      <c r="F30" s="425"/>
      <c r="G30" s="426" t="s">
        <v>424</v>
      </c>
      <c r="H30" s="802"/>
      <c r="I30" s="803"/>
      <c r="J30" s="803"/>
      <c r="K30" s="427" t="s">
        <v>425</v>
      </c>
      <c r="L30" s="428"/>
      <c r="M30" s="429" t="s">
        <v>426</v>
      </c>
      <c r="N30" s="430">
        <f t="shared" si="0"/>
      </c>
      <c r="O30" s="423" t="s">
        <v>164</v>
      </c>
      <c r="S30" s="168" t="s">
        <v>21</v>
      </c>
    </row>
    <row r="31" spans="3:19" ht="20.25" customHeight="1" thickBot="1">
      <c r="C31" s="804"/>
      <c r="D31" s="805"/>
      <c r="E31" s="431" t="s">
        <v>139</v>
      </c>
      <c r="F31" s="432"/>
      <c r="G31" s="431" t="s">
        <v>424</v>
      </c>
      <c r="H31" s="806"/>
      <c r="I31" s="807"/>
      <c r="J31" s="807"/>
      <c r="K31" s="395" t="s">
        <v>425</v>
      </c>
      <c r="L31" s="428"/>
      <c r="M31" s="433" t="s">
        <v>426</v>
      </c>
      <c r="N31" s="434">
        <f t="shared" si="0"/>
      </c>
      <c r="O31" s="435" t="s">
        <v>164</v>
      </c>
      <c r="S31" s="168" t="s">
        <v>197</v>
      </c>
    </row>
    <row r="32" spans="3:19" ht="20.25" customHeight="1" thickTop="1">
      <c r="C32" s="794" t="s">
        <v>427</v>
      </c>
      <c r="D32" s="795"/>
      <c r="E32" s="796"/>
      <c r="F32" s="796"/>
      <c r="G32" s="797"/>
      <c r="H32" s="798">
        <f>IF(COUNT(H20:H31)=0,"",SUM(H20:H31))</f>
      </c>
      <c r="I32" s="799"/>
      <c r="J32" s="799"/>
      <c r="K32" s="436" t="s">
        <v>149</v>
      </c>
      <c r="L32" s="437">
        <f>IF(COUNT(L20:L31)=0,"",SUM(L20:L31))</f>
      </c>
      <c r="M32" s="438" t="s">
        <v>150</v>
      </c>
      <c r="N32" s="439">
        <f>IF(COUNT(N20:N31)=0,"",H32/L32)</f>
      </c>
      <c r="O32" s="440" t="s">
        <v>164</v>
      </c>
      <c r="S32" s="168" t="s">
        <v>198</v>
      </c>
    </row>
    <row r="33" spans="3:19" ht="15" customHeight="1">
      <c r="C33" s="441"/>
      <c r="D33" s="441"/>
      <c r="E33" s="273"/>
      <c r="F33" s="273"/>
      <c r="G33" s="273"/>
      <c r="H33" s="442"/>
      <c r="I33" s="442"/>
      <c r="J33" s="442"/>
      <c r="K33" s="443"/>
      <c r="L33" s="444"/>
      <c r="M33" s="443"/>
      <c r="N33" s="445"/>
      <c r="O33" s="443"/>
      <c r="S33" s="168" t="s">
        <v>22</v>
      </c>
    </row>
    <row r="34" spans="3:19" ht="15" customHeight="1">
      <c r="C34" s="812" t="s">
        <v>486</v>
      </c>
      <c r="D34" s="813"/>
      <c r="E34" s="814"/>
      <c r="F34" s="814"/>
      <c r="G34" s="815"/>
      <c r="H34" s="822" t="s">
        <v>420</v>
      </c>
      <c r="I34" s="822"/>
      <c r="J34" s="822"/>
      <c r="K34" s="822"/>
      <c r="L34" s="822"/>
      <c r="M34" s="822"/>
      <c r="N34" s="822"/>
      <c r="O34" s="823"/>
      <c r="S34" s="168" t="s">
        <v>23</v>
      </c>
    </row>
    <row r="35" spans="3:15" ht="18" customHeight="1">
      <c r="C35" s="816"/>
      <c r="D35" s="817"/>
      <c r="E35" s="817"/>
      <c r="F35" s="817"/>
      <c r="G35" s="818"/>
      <c r="H35" s="824" t="s">
        <v>421</v>
      </c>
      <c r="I35" s="825"/>
      <c r="J35" s="826" t="s">
        <v>497</v>
      </c>
      <c r="K35" s="826"/>
      <c r="L35" s="826"/>
      <c r="M35" s="826"/>
      <c r="N35" s="826"/>
      <c r="O35" s="415" t="s">
        <v>181</v>
      </c>
    </row>
    <row r="36" spans="3:19" s="143" customFormat="1" ht="18" customHeight="1" thickBot="1">
      <c r="C36" s="819"/>
      <c r="D36" s="820"/>
      <c r="E36" s="820"/>
      <c r="F36" s="820"/>
      <c r="G36" s="821"/>
      <c r="H36" s="827" t="s">
        <v>422</v>
      </c>
      <c r="I36" s="828"/>
      <c r="J36" s="828"/>
      <c r="K36" s="829"/>
      <c r="L36" s="829" t="s">
        <v>423</v>
      </c>
      <c r="M36" s="829"/>
      <c r="N36" s="830" t="s">
        <v>141</v>
      </c>
      <c r="O36" s="828"/>
      <c r="S36" s="3"/>
    </row>
    <row r="37" spans="3:15" s="143" customFormat="1" ht="20.25" customHeight="1" thickTop="1">
      <c r="C37" s="808"/>
      <c r="D37" s="809"/>
      <c r="E37" s="416" t="s">
        <v>139</v>
      </c>
      <c r="F37" s="417"/>
      <c r="G37" s="418" t="s">
        <v>424</v>
      </c>
      <c r="H37" s="810"/>
      <c r="I37" s="811"/>
      <c r="J37" s="811"/>
      <c r="K37" s="532" t="s">
        <v>149</v>
      </c>
      <c r="L37" s="420"/>
      <c r="M37" s="530" t="s">
        <v>150</v>
      </c>
      <c r="N37" s="394">
        <f aca="true" t="shared" si="1" ref="N37:N48">IF(L37=0,"",H37/L37)</f>
      </c>
      <c r="O37" s="423" t="s">
        <v>164</v>
      </c>
    </row>
    <row r="38" spans="3:15" s="143" customFormat="1" ht="20.25" customHeight="1">
      <c r="C38" s="800"/>
      <c r="D38" s="801"/>
      <c r="E38" s="424" t="s">
        <v>139</v>
      </c>
      <c r="F38" s="425"/>
      <c r="G38" s="426" t="s">
        <v>424</v>
      </c>
      <c r="H38" s="802"/>
      <c r="I38" s="803"/>
      <c r="J38" s="803"/>
      <c r="K38" s="533" t="s">
        <v>425</v>
      </c>
      <c r="L38" s="428"/>
      <c r="M38" s="423" t="s">
        <v>426</v>
      </c>
      <c r="N38" s="430">
        <f t="shared" si="1"/>
      </c>
      <c r="O38" s="423" t="s">
        <v>164</v>
      </c>
    </row>
    <row r="39" spans="3:15" s="143" customFormat="1" ht="20.25" customHeight="1">
      <c r="C39" s="800"/>
      <c r="D39" s="801"/>
      <c r="E39" s="424" t="s">
        <v>139</v>
      </c>
      <c r="F39" s="425"/>
      <c r="G39" s="426" t="s">
        <v>424</v>
      </c>
      <c r="H39" s="802"/>
      <c r="I39" s="803"/>
      <c r="J39" s="803"/>
      <c r="K39" s="533" t="s">
        <v>425</v>
      </c>
      <c r="L39" s="428"/>
      <c r="M39" s="423" t="s">
        <v>426</v>
      </c>
      <c r="N39" s="430">
        <f t="shared" si="1"/>
      </c>
      <c r="O39" s="423" t="s">
        <v>164</v>
      </c>
    </row>
    <row r="40" spans="3:15" s="143" customFormat="1" ht="20.25" customHeight="1">
      <c r="C40" s="800"/>
      <c r="D40" s="801"/>
      <c r="E40" s="424" t="s">
        <v>139</v>
      </c>
      <c r="F40" s="425"/>
      <c r="G40" s="426" t="s">
        <v>424</v>
      </c>
      <c r="H40" s="802"/>
      <c r="I40" s="803"/>
      <c r="J40" s="803"/>
      <c r="K40" s="533" t="s">
        <v>425</v>
      </c>
      <c r="L40" s="428"/>
      <c r="M40" s="423" t="s">
        <v>426</v>
      </c>
      <c r="N40" s="430">
        <f t="shared" si="1"/>
      </c>
      <c r="O40" s="423" t="s">
        <v>164</v>
      </c>
    </row>
    <row r="41" spans="3:19" ht="20.25" customHeight="1">
      <c r="C41" s="800"/>
      <c r="D41" s="801"/>
      <c r="E41" s="424" t="s">
        <v>139</v>
      </c>
      <c r="F41" s="425"/>
      <c r="G41" s="426" t="s">
        <v>424</v>
      </c>
      <c r="H41" s="802"/>
      <c r="I41" s="803"/>
      <c r="J41" s="803"/>
      <c r="K41" s="533" t="s">
        <v>425</v>
      </c>
      <c r="L41" s="428"/>
      <c r="M41" s="423" t="s">
        <v>426</v>
      </c>
      <c r="N41" s="430">
        <f t="shared" si="1"/>
      </c>
      <c r="O41" s="423" t="s">
        <v>164</v>
      </c>
      <c r="S41" s="143"/>
    </row>
    <row r="42" spans="3:15" ht="20.25" customHeight="1">
      <c r="C42" s="800"/>
      <c r="D42" s="801"/>
      <c r="E42" s="424" t="s">
        <v>139</v>
      </c>
      <c r="F42" s="425"/>
      <c r="G42" s="426" t="s">
        <v>424</v>
      </c>
      <c r="H42" s="802"/>
      <c r="I42" s="803"/>
      <c r="J42" s="803"/>
      <c r="K42" s="533" t="s">
        <v>425</v>
      </c>
      <c r="L42" s="428"/>
      <c r="M42" s="423" t="s">
        <v>426</v>
      </c>
      <c r="N42" s="430">
        <f t="shared" si="1"/>
      </c>
      <c r="O42" s="423" t="s">
        <v>164</v>
      </c>
    </row>
    <row r="43" spans="3:15" ht="20.25" customHeight="1">
      <c r="C43" s="800"/>
      <c r="D43" s="801"/>
      <c r="E43" s="424" t="s">
        <v>139</v>
      </c>
      <c r="F43" s="425"/>
      <c r="G43" s="426" t="s">
        <v>424</v>
      </c>
      <c r="H43" s="802"/>
      <c r="I43" s="803"/>
      <c r="J43" s="803"/>
      <c r="K43" s="533" t="s">
        <v>425</v>
      </c>
      <c r="L43" s="428"/>
      <c r="M43" s="423" t="s">
        <v>426</v>
      </c>
      <c r="N43" s="430">
        <f t="shared" si="1"/>
      </c>
      <c r="O43" s="423" t="s">
        <v>164</v>
      </c>
    </row>
    <row r="44" spans="3:15" ht="20.25" customHeight="1">
      <c r="C44" s="800"/>
      <c r="D44" s="801"/>
      <c r="E44" s="424" t="s">
        <v>139</v>
      </c>
      <c r="F44" s="425"/>
      <c r="G44" s="426" t="s">
        <v>424</v>
      </c>
      <c r="H44" s="802"/>
      <c r="I44" s="803"/>
      <c r="J44" s="803"/>
      <c r="K44" s="533" t="s">
        <v>425</v>
      </c>
      <c r="L44" s="428"/>
      <c r="M44" s="423" t="s">
        <v>426</v>
      </c>
      <c r="N44" s="430">
        <f t="shared" si="1"/>
      </c>
      <c r="O44" s="423" t="s">
        <v>164</v>
      </c>
    </row>
    <row r="45" spans="3:15" ht="20.25" customHeight="1">
      <c r="C45" s="800"/>
      <c r="D45" s="801"/>
      <c r="E45" s="424" t="s">
        <v>139</v>
      </c>
      <c r="F45" s="425"/>
      <c r="G45" s="426" t="s">
        <v>424</v>
      </c>
      <c r="H45" s="802"/>
      <c r="I45" s="803"/>
      <c r="J45" s="803"/>
      <c r="K45" s="533" t="s">
        <v>425</v>
      </c>
      <c r="L45" s="428"/>
      <c r="M45" s="423" t="s">
        <v>426</v>
      </c>
      <c r="N45" s="430">
        <f t="shared" si="1"/>
      </c>
      <c r="O45" s="423" t="s">
        <v>164</v>
      </c>
    </row>
    <row r="46" spans="3:15" ht="20.25" customHeight="1">
      <c r="C46" s="800"/>
      <c r="D46" s="801"/>
      <c r="E46" s="424" t="s">
        <v>139</v>
      </c>
      <c r="F46" s="425"/>
      <c r="G46" s="426" t="s">
        <v>424</v>
      </c>
      <c r="H46" s="802"/>
      <c r="I46" s="803"/>
      <c r="J46" s="803"/>
      <c r="K46" s="533" t="s">
        <v>425</v>
      </c>
      <c r="L46" s="428"/>
      <c r="M46" s="423" t="s">
        <v>426</v>
      </c>
      <c r="N46" s="430">
        <f t="shared" si="1"/>
      </c>
      <c r="O46" s="423" t="s">
        <v>164</v>
      </c>
    </row>
    <row r="47" spans="3:15" ht="20.25" customHeight="1">
      <c r="C47" s="800"/>
      <c r="D47" s="801"/>
      <c r="E47" s="424" t="s">
        <v>139</v>
      </c>
      <c r="F47" s="425"/>
      <c r="G47" s="426" t="s">
        <v>424</v>
      </c>
      <c r="H47" s="802"/>
      <c r="I47" s="803"/>
      <c r="J47" s="803"/>
      <c r="K47" s="533" t="s">
        <v>425</v>
      </c>
      <c r="L47" s="428"/>
      <c r="M47" s="423" t="s">
        <v>426</v>
      </c>
      <c r="N47" s="430">
        <f t="shared" si="1"/>
      </c>
      <c r="O47" s="423" t="s">
        <v>164</v>
      </c>
    </row>
    <row r="48" spans="3:15" ht="20.25" customHeight="1" thickBot="1">
      <c r="C48" s="804"/>
      <c r="D48" s="805"/>
      <c r="E48" s="431" t="s">
        <v>139</v>
      </c>
      <c r="F48" s="432"/>
      <c r="G48" s="431" t="s">
        <v>424</v>
      </c>
      <c r="H48" s="806"/>
      <c r="I48" s="807"/>
      <c r="J48" s="807"/>
      <c r="K48" s="534" t="s">
        <v>425</v>
      </c>
      <c r="L48" s="428"/>
      <c r="M48" s="435" t="s">
        <v>426</v>
      </c>
      <c r="N48" s="434">
        <f t="shared" si="1"/>
      </c>
      <c r="O48" s="435" t="s">
        <v>164</v>
      </c>
    </row>
    <row r="49" spans="3:15" ht="20.25" customHeight="1" thickTop="1">
      <c r="C49" s="794" t="s">
        <v>427</v>
      </c>
      <c r="D49" s="795"/>
      <c r="E49" s="796"/>
      <c r="F49" s="796"/>
      <c r="G49" s="797"/>
      <c r="H49" s="798">
        <f>IF(COUNT(H37:H48)=0,"",SUM(H37:H48))</f>
      </c>
      <c r="I49" s="799"/>
      <c r="J49" s="799"/>
      <c r="K49" s="535" t="s">
        <v>149</v>
      </c>
      <c r="L49" s="437">
        <f>IF(COUNT(L37:L48)=0,"",SUM(L37:L48))</f>
      </c>
      <c r="M49" s="531" t="s">
        <v>150</v>
      </c>
      <c r="N49" s="439">
        <f>IF(COUNT(N37:N48)=0,"",H49/L49)</f>
      </c>
      <c r="O49" s="440" t="s">
        <v>164</v>
      </c>
    </row>
  </sheetData>
  <sheetProtection/>
  <mergeCells count="68">
    <mergeCell ref="D11:E12"/>
    <mergeCell ref="C20:D20"/>
    <mergeCell ref="H20:J20"/>
    <mergeCell ref="C21:D21"/>
    <mergeCell ref="H21:J21"/>
    <mergeCell ref="C22:D22"/>
    <mergeCell ref="H22:J22"/>
    <mergeCell ref="C17:G19"/>
    <mergeCell ref="H17:O17"/>
    <mergeCell ref="H18:I18"/>
    <mergeCell ref="J18:N18"/>
    <mergeCell ref="H19:K19"/>
    <mergeCell ref="L19:M19"/>
    <mergeCell ref="N19:O19"/>
    <mergeCell ref="C23:D23"/>
    <mergeCell ref="H23:J23"/>
    <mergeCell ref="C24:D24"/>
    <mergeCell ref="H24:J24"/>
    <mergeCell ref="C25:D25"/>
    <mergeCell ref="H25:J25"/>
    <mergeCell ref="C26:D26"/>
    <mergeCell ref="H26:J26"/>
    <mergeCell ref="C27:D27"/>
    <mergeCell ref="H27:J27"/>
    <mergeCell ref="C28:D28"/>
    <mergeCell ref="H28:J28"/>
    <mergeCell ref="C29:D29"/>
    <mergeCell ref="H29:J29"/>
    <mergeCell ref="C30:D30"/>
    <mergeCell ref="H30:J30"/>
    <mergeCell ref="C31:D31"/>
    <mergeCell ref="H31:J31"/>
    <mergeCell ref="C32:G32"/>
    <mergeCell ref="H32:J32"/>
    <mergeCell ref="C34:G36"/>
    <mergeCell ref="H34:O34"/>
    <mergeCell ref="H35:I35"/>
    <mergeCell ref="J35:N35"/>
    <mergeCell ref="H36:K36"/>
    <mergeCell ref="L36:M36"/>
    <mergeCell ref="N36:O36"/>
    <mergeCell ref="H42:J42"/>
    <mergeCell ref="C37:D37"/>
    <mergeCell ref="H37:J37"/>
    <mergeCell ref="C38:D38"/>
    <mergeCell ref="H38:J38"/>
    <mergeCell ref="C39:D39"/>
    <mergeCell ref="H39:J39"/>
    <mergeCell ref="H43:J43"/>
    <mergeCell ref="C44:D44"/>
    <mergeCell ref="H44:J44"/>
    <mergeCell ref="C45:D45"/>
    <mergeCell ref="H45:J45"/>
    <mergeCell ref="C40:D40"/>
    <mergeCell ref="H40:J40"/>
    <mergeCell ref="C41:D41"/>
    <mergeCell ref="H41:J41"/>
    <mergeCell ref="C42:D42"/>
    <mergeCell ref="N1:O2"/>
    <mergeCell ref="C49:G49"/>
    <mergeCell ref="H49:J49"/>
    <mergeCell ref="C46:D46"/>
    <mergeCell ref="H46:J46"/>
    <mergeCell ref="C47:D47"/>
    <mergeCell ref="H47:J47"/>
    <mergeCell ref="C48:D48"/>
    <mergeCell ref="H48:J48"/>
    <mergeCell ref="C43:D43"/>
  </mergeCells>
  <dataValidations count="1">
    <dataValidation type="list" allowBlank="1" showInputMessage="1" showErrorMessage="1" sqref="J35:N35 J18:N18">
      <formula1>$S$17:$S$34</formula1>
    </dataValidation>
  </dataValidations>
  <printOptions/>
  <pageMargins left="0.5905511811023623" right="0.1968503937007874" top="0.5118110236220472" bottom="0.5118110236220472" header="0.31496062992125984" footer="0.2755905511811024"/>
  <pageSetup fitToHeight="1" fitToWidth="1" horizontalDpi="600" verticalDpi="600" orientation="portrait" paperSize="9" scale="97" r:id="rId1"/>
  <headerFooter scaleWithDoc="0" alignWithMargins="0">
    <oddFooter>&amp;L&amp;9 2024.03.01&amp;C-5-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AX40"/>
  <sheetViews>
    <sheetView workbookViewId="0" topLeftCell="A1">
      <selection activeCell="Q7" sqref="Q7:S7"/>
    </sheetView>
  </sheetViews>
  <sheetFormatPr defaultColWidth="9.00390625" defaultRowHeight="13.5"/>
  <cols>
    <col min="1" max="2" width="2.625" style="88" customWidth="1"/>
    <col min="3" max="5" width="3.125" style="88" customWidth="1"/>
    <col min="6" max="6" width="0.875" style="88" customWidth="1"/>
    <col min="7" max="14" width="3.125" style="88" customWidth="1"/>
    <col min="15" max="15" width="4.125" style="89" customWidth="1"/>
    <col min="16" max="16" width="3.625" style="89" customWidth="1"/>
    <col min="17" max="18" width="3.125" style="89" customWidth="1"/>
    <col min="19" max="19" width="4.375" style="89" customWidth="1"/>
    <col min="20" max="20" width="3.125" style="89" customWidth="1"/>
    <col min="21" max="21" width="4.125" style="89" customWidth="1"/>
    <col min="22" max="22" width="3.125" style="89" customWidth="1"/>
    <col min="23" max="24" width="3.125" style="26" customWidth="1"/>
    <col min="25" max="25" width="3.125" style="89" customWidth="1"/>
    <col min="26" max="26" width="4.125" style="89" customWidth="1"/>
    <col min="27" max="27" width="3.125" style="120" customWidth="1"/>
    <col min="28" max="28" width="4.125" style="121" customWidth="1"/>
    <col min="29" max="29" width="4.625" style="88" customWidth="1"/>
    <col min="30" max="49" width="3.125" style="88" customWidth="1"/>
    <col min="50" max="50" width="8.875" style="0" customWidth="1"/>
    <col min="51" max="64" width="3.125" style="88" customWidth="1"/>
    <col min="65" max="16384" width="9.00390625" style="88" customWidth="1"/>
  </cols>
  <sheetData>
    <row r="1" spans="1:29" ht="18" customHeight="1">
      <c r="A1" s="25" t="s">
        <v>161</v>
      </c>
      <c r="D1" s="25"/>
      <c r="E1" s="90"/>
      <c r="F1" s="90"/>
      <c r="G1" s="90"/>
      <c r="H1" s="90"/>
      <c r="I1" s="90"/>
      <c r="J1" s="90"/>
      <c r="K1" s="90"/>
      <c r="L1" s="90"/>
      <c r="M1" s="90"/>
      <c r="N1" s="90"/>
      <c r="O1" s="90"/>
      <c r="P1" s="90"/>
      <c r="Q1" s="90"/>
      <c r="R1" s="90"/>
      <c r="S1" s="90"/>
      <c r="T1" s="90"/>
      <c r="U1" s="90"/>
      <c r="V1" s="90"/>
      <c r="W1" s="90"/>
      <c r="X1" s="259"/>
      <c r="Y1" s="911" t="str">
        <f>'表１-①'!$AA$1</f>
        <v> </v>
      </c>
      <c r="Z1" s="912"/>
      <c r="AA1" s="912"/>
      <c r="AB1" s="912"/>
      <c r="AC1" s="913"/>
    </row>
    <row r="2" spans="1:29" ht="18" customHeight="1">
      <c r="A2" s="25"/>
      <c r="D2" s="25"/>
      <c r="E2" s="90"/>
      <c r="F2" s="90"/>
      <c r="G2" s="90"/>
      <c r="H2" s="90"/>
      <c r="I2" s="90"/>
      <c r="J2" s="90"/>
      <c r="K2" s="90"/>
      <c r="L2" s="90"/>
      <c r="M2" s="90"/>
      <c r="N2" s="90"/>
      <c r="O2" s="90"/>
      <c r="P2" s="90"/>
      <c r="Q2" s="90"/>
      <c r="R2" s="90"/>
      <c r="S2" s="90"/>
      <c r="T2" s="90"/>
      <c r="U2" s="90"/>
      <c r="V2" s="90"/>
      <c r="W2" s="90"/>
      <c r="X2" s="259"/>
      <c r="Y2" s="914"/>
      <c r="Z2" s="915"/>
      <c r="AA2" s="915"/>
      <c r="AB2" s="915"/>
      <c r="AC2" s="916"/>
    </row>
    <row r="3" spans="1:24" ht="15.75" customHeight="1">
      <c r="A3" s="25"/>
      <c r="D3" s="25"/>
      <c r="E3" s="25"/>
      <c r="F3" s="25"/>
      <c r="G3" s="89"/>
      <c r="H3" s="89"/>
      <c r="I3" s="89"/>
      <c r="J3" s="89"/>
      <c r="K3" s="89"/>
      <c r="L3" s="89"/>
      <c r="M3" s="89"/>
      <c r="N3" s="89"/>
      <c r="W3" s="61"/>
      <c r="X3" s="61"/>
    </row>
    <row r="4" spans="2:26" ht="15.75" customHeight="1">
      <c r="B4" s="89" t="s">
        <v>106</v>
      </c>
      <c r="C4" s="62"/>
      <c r="D4" s="27"/>
      <c r="E4" s="62"/>
      <c r="F4" s="62"/>
      <c r="G4" s="27"/>
      <c r="H4" s="27"/>
      <c r="I4" s="27"/>
      <c r="J4" s="27"/>
      <c r="K4" s="27"/>
      <c r="L4" s="27"/>
      <c r="M4" s="27"/>
      <c r="N4" s="27"/>
      <c r="O4" s="27"/>
      <c r="P4" s="27"/>
      <c r="Q4" s="27"/>
      <c r="R4" s="27"/>
      <c r="S4" s="27"/>
      <c r="T4" s="27"/>
      <c r="U4" s="27"/>
      <c r="V4" s="27"/>
      <c r="W4" s="63"/>
      <c r="X4" s="63"/>
      <c r="Y4" s="27"/>
      <c r="Z4" s="27"/>
    </row>
    <row r="5" spans="2:26" ht="15.75" customHeight="1">
      <c r="B5" s="62"/>
      <c r="C5" s="87" t="s">
        <v>272</v>
      </c>
      <c r="D5" s="80"/>
      <c r="E5" s="80"/>
      <c r="F5" s="80"/>
      <c r="G5" s="80"/>
      <c r="H5" s="80"/>
      <c r="I5" s="80"/>
      <c r="J5" s="80"/>
      <c r="K5" s="80"/>
      <c r="L5" s="80"/>
      <c r="M5" s="80"/>
      <c r="N5" s="80"/>
      <c r="O5" s="80"/>
      <c r="P5" s="80"/>
      <c r="Q5" s="80"/>
      <c r="R5" s="80"/>
      <c r="S5" s="80"/>
      <c r="T5" s="80"/>
      <c r="U5" s="80"/>
      <c r="V5" s="80"/>
      <c r="W5" s="80"/>
      <c r="X5" s="80"/>
      <c r="Y5" s="80"/>
      <c r="Z5" s="80"/>
    </row>
    <row r="6" spans="7:24" ht="15" customHeight="1">
      <c r="G6" s="89"/>
      <c r="H6" s="89"/>
      <c r="I6" s="89"/>
      <c r="J6" s="89"/>
      <c r="K6" s="89"/>
      <c r="L6" s="89"/>
      <c r="M6" s="89"/>
      <c r="N6" s="89"/>
      <c r="W6" s="61"/>
      <c r="X6" s="61"/>
    </row>
    <row r="7" spans="1:49" s="89" customFormat="1" ht="15.75" customHeight="1">
      <c r="A7" s="847" t="s">
        <v>281</v>
      </c>
      <c r="B7" s="848"/>
      <c r="C7" s="848"/>
      <c r="D7" s="848"/>
      <c r="E7" s="848"/>
      <c r="F7" s="848"/>
      <c r="G7" s="848"/>
      <c r="H7" s="848"/>
      <c r="I7" s="848"/>
      <c r="J7" s="848"/>
      <c r="K7" s="848"/>
      <c r="L7" s="848"/>
      <c r="M7" s="848"/>
      <c r="N7" s="848"/>
      <c r="O7" s="848"/>
      <c r="P7" s="848"/>
      <c r="Q7" s="854"/>
      <c r="R7" s="854"/>
      <c r="S7" s="854"/>
      <c r="T7" s="89" t="s">
        <v>142</v>
      </c>
      <c r="U7" s="170"/>
      <c r="V7" s="89" t="s">
        <v>143</v>
      </c>
      <c r="W7" s="96" t="s">
        <v>282</v>
      </c>
      <c r="X7" s="855"/>
      <c r="Y7" s="855"/>
      <c r="Z7" s="855"/>
      <c r="AA7" s="89" t="s">
        <v>142</v>
      </c>
      <c r="AB7" s="170"/>
      <c r="AC7" s="121" t="s">
        <v>283</v>
      </c>
      <c r="AW7" s="2"/>
    </row>
    <row r="8" spans="7:24" ht="5.25" customHeight="1">
      <c r="G8" s="89"/>
      <c r="H8" s="89"/>
      <c r="I8" s="89"/>
      <c r="J8" s="89"/>
      <c r="K8" s="89"/>
      <c r="L8" s="89"/>
      <c r="M8" s="89"/>
      <c r="N8" s="89"/>
      <c r="W8" s="61"/>
      <c r="X8" s="61"/>
    </row>
    <row r="9" spans="3:29" ht="39" customHeight="1">
      <c r="C9" s="923" t="s">
        <v>16</v>
      </c>
      <c r="D9" s="924"/>
      <c r="E9" s="924"/>
      <c r="F9" s="924"/>
      <c r="G9" s="924"/>
      <c r="H9" s="924"/>
      <c r="I9" s="924"/>
      <c r="J9" s="924"/>
      <c r="K9" s="924"/>
      <c r="L9" s="924"/>
      <c r="M9" s="924"/>
      <c r="N9" s="925"/>
      <c r="O9" s="849" t="s">
        <v>505</v>
      </c>
      <c r="P9" s="850"/>
      <c r="Q9" s="850"/>
      <c r="R9" s="850"/>
      <c r="S9" s="851"/>
      <c r="T9" s="849" t="s">
        <v>587</v>
      </c>
      <c r="U9" s="852"/>
      <c r="V9" s="852"/>
      <c r="W9" s="852"/>
      <c r="X9" s="853"/>
      <c r="Y9" s="849" t="s">
        <v>134</v>
      </c>
      <c r="Z9" s="850"/>
      <c r="AA9" s="850"/>
      <c r="AB9" s="850"/>
      <c r="AC9" s="851"/>
    </row>
    <row r="10" spans="3:29" ht="21.75" customHeight="1" thickBot="1">
      <c r="C10" s="926"/>
      <c r="D10" s="927"/>
      <c r="E10" s="927"/>
      <c r="F10" s="927"/>
      <c r="G10" s="927"/>
      <c r="H10" s="927"/>
      <c r="I10" s="927"/>
      <c r="J10" s="927"/>
      <c r="K10" s="927"/>
      <c r="L10" s="927"/>
      <c r="M10" s="927"/>
      <c r="N10" s="928"/>
      <c r="O10" s="917" t="s">
        <v>209</v>
      </c>
      <c r="P10" s="918"/>
      <c r="Q10" s="918"/>
      <c r="R10" s="918"/>
      <c r="S10" s="919"/>
      <c r="T10" s="920" t="s">
        <v>210</v>
      </c>
      <c r="U10" s="921"/>
      <c r="V10" s="921"/>
      <c r="W10" s="921"/>
      <c r="X10" s="922"/>
      <c r="Y10" s="917" t="s">
        <v>211</v>
      </c>
      <c r="Z10" s="918"/>
      <c r="AA10" s="918"/>
      <c r="AB10" s="918"/>
      <c r="AC10" s="919"/>
    </row>
    <row r="11" spans="3:29" ht="27" customHeight="1" thickTop="1">
      <c r="C11" s="640" t="s">
        <v>162</v>
      </c>
      <c r="D11" s="711" t="s">
        <v>163</v>
      </c>
      <c r="E11" s="857" t="s">
        <v>0</v>
      </c>
      <c r="F11" s="205"/>
      <c r="G11" s="858" t="s">
        <v>539</v>
      </c>
      <c r="H11" s="858"/>
      <c r="I11" s="858"/>
      <c r="J11" s="858"/>
      <c r="K11" s="858"/>
      <c r="L11" s="858"/>
      <c r="M11" s="858"/>
      <c r="N11" s="859"/>
      <c r="O11" s="860">
        <f>'表１-①'!V9</f>
      </c>
      <c r="P11" s="861"/>
      <c r="Q11" s="861"/>
      <c r="R11" s="861"/>
      <c r="S11" s="72" t="s">
        <v>20</v>
      </c>
      <c r="T11" s="862"/>
      <c r="U11" s="863"/>
      <c r="V11" s="863"/>
      <c r="W11" s="870" t="s">
        <v>135</v>
      </c>
      <c r="X11" s="871"/>
      <c r="Y11" s="860">
        <f aca="true" t="shared" si="0" ref="Y11:Y35">IF(COUNT(T11)=0,"",O11*(T11*0.01+1))</f>
      </c>
      <c r="Z11" s="861"/>
      <c r="AA11" s="861"/>
      <c r="AB11" s="861"/>
      <c r="AC11" s="74" t="s">
        <v>20</v>
      </c>
    </row>
    <row r="12" spans="3:29" ht="27" customHeight="1">
      <c r="C12" s="640"/>
      <c r="D12" s="711"/>
      <c r="E12" s="711"/>
      <c r="F12" s="123"/>
      <c r="G12" s="864" t="s">
        <v>540</v>
      </c>
      <c r="H12" s="864"/>
      <c r="I12" s="864"/>
      <c r="J12" s="864"/>
      <c r="K12" s="864"/>
      <c r="L12" s="864"/>
      <c r="M12" s="864"/>
      <c r="N12" s="865"/>
      <c r="O12" s="866">
        <f>'表１-①'!V10</f>
      </c>
      <c r="P12" s="867"/>
      <c r="Q12" s="867"/>
      <c r="R12" s="867"/>
      <c r="S12" s="65" t="s">
        <v>20</v>
      </c>
      <c r="T12" s="868"/>
      <c r="U12" s="869"/>
      <c r="V12" s="869"/>
      <c r="W12" s="872" t="s">
        <v>135</v>
      </c>
      <c r="X12" s="873"/>
      <c r="Y12" s="866">
        <f t="shared" si="0"/>
      </c>
      <c r="Z12" s="867"/>
      <c r="AA12" s="867"/>
      <c r="AB12" s="867"/>
      <c r="AC12" s="68" t="s">
        <v>20</v>
      </c>
    </row>
    <row r="13" spans="3:29" ht="27" customHeight="1">
      <c r="C13" s="640"/>
      <c r="D13" s="711"/>
      <c r="E13" s="711"/>
      <c r="F13" s="123"/>
      <c r="G13" s="864" t="s">
        <v>541</v>
      </c>
      <c r="H13" s="864"/>
      <c r="I13" s="864"/>
      <c r="J13" s="864"/>
      <c r="K13" s="864"/>
      <c r="L13" s="864"/>
      <c r="M13" s="864"/>
      <c r="N13" s="865"/>
      <c r="O13" s="866">
        <f>'表１-①'!V11</f>
      </c>
      <c r="P13" s="867"/>
      <c r="Q13" s="867"/>
      <c r="R13" s="867"/>
      <c r="S13" s="65" t="s">
        <v>20</v>
      </c>
      <c r="T13" s="868"/>
      <c r="U13" s="869"/>
      <c r="V13" s="869"/>
      <c r="W13" s="872" t="s">
        <v>135</v>
      </c>
      <c r="X13" s="873"/>
      <c r="Y13" s="866">
        <f t="shared" si="0"/>
      </c>
      <c r="Z13" s="867"/>
      <c r="AA13" s="867"/>
      <c r="AB13" s="867"/>
      <c r="AC13" s="68" t="s">
        <v>20</v>
      </c>
    </row>
    <row r="14" spans="3:29" ht="27" customHeight="1">
      <c r="C14" s="640"/>
      <c r="D14" s="711"/>
      <c r="E14" s="711"/>
      <c r="F14" s="123"/>
      <c r="G14" s="864" t="s">
        <v>542</v>
      </c>
      <c r="H14" s="864"/>
      <c r="I14" s="864"/>
      <c r="J14" s="864"/>
      <c r="K14" s="864"/>
      <c r="L14" s="864"/>
      <c r="M14" s="864"/>
      <c r="N14" s="865"/>
      <c r="O14" s="866">
        <f>'表１-①'!V12</f>
      </c>
      <c r="P14" s="867"/>
      <c r="Q14" s="867"/>
      <c r="R14" s="867"/>
      <c r="S14" s="65" t="s">
        <v>20</v>
      </c>
      <c r="T14" s="868"/>
      <c r="U14" s="869"/>
      <c r="V14" s="869"/>
      <c r="W14" s="872" t="s">
        <v>135</v>
      </c>
      <c r="X14" s="873"/>
      <c r="Y14" s="866">
        <f t="shared" si="0"/>
      </c>
      <c r="Z14" s="867"/>
      <c r="AA14" s="867"/>
      <c r="AB14" s="867"/>
      <c r="AC14" s="68" t="s">
        <v>20</v>
      </c>
    </row>
    <row r="15" spans="3:29" ht="27" customHeight="1">
      <c r="C15" s="640"/>
      <c r="D15" s="711"/>
      <c r="E15" s="711"/>
      <c r="F15" s="123"/>
      <c r="G15" s="864" t="s">
        <v>543</v>
      </c>
      <c r="H15" s="864"/>
      <c r="I15" s="864"/>
      <c r="J15" s="864"/>
      <c r="K15" s="864"/>
      <c r="L15" s="864"/>
      <c r="M15" s="864"/>
      <c r="N15" s="865"/>
      <c r="O15" s="866">
        <f>'表１-①'!V13</f>
      </c>
      <c r="P15" s="867"/>
      <c r="Q15" s="867"/>
      <c r="R15" s="867"/>
      <c r="S15" s="65" t="s">
        <v>20</v>
      </c>
      <c r="T15" s="868"/>
      <c r="U15" s="869"/>
      <c r="V15" s="869"/>
      <c r="W15" s="872" t="s">
        <v>135</v>
      </c>
      <c r="X15" s="873"/>
      <c r="Y15" s="866">
        <f t="shared" si="0"/>
      </c>
      <c r="Z15" s="867"/>
      <c r="AA15" s="867"/>
      <c r="AB15" s="867"/>
      <c r="AC15" s="68" t="s">
        <v>20</v>
      </c>
    </row>
    <row r="16" spans="3:29" ht="27" customHeight="1">
      <c r="C16" s="640"/>
      <c r="D16" s="711"/>
      <c r="E16" s="711"/>
      <c r="F16" s="123"/>
      <c r="G16" s="864" t="s">
        <v>544</v>
      </c>
      <c r="H16" s="864"/>
      <c r="I16" s="864"/>
      <c r="J16" s="864"/>
      <c r="K16" s="864"/>
      <c r="L16" s="864"/>
      <c r="M16" s="864"/>
      <c r="N16" s="865"/>
      <c r="O16" s="866">
        <f>'表１-①'!V14</f>
      </c>
      <c r="P16" s="867"/>
      <c r="Q16" s="867"/>
      <c r="R16" s="867"/>
      <c r="S16" s="65" t="s">
        <v>20</v>
      </c>
      <c r="T16" s="868"/>
      <c r="U16" s="869"/>
      <c r="V16" s="869"/>
      <c r="W16" s="872" t="s">
        <v>135</v>
      </c>
      <c r="X16" s="873"/>
      <c r="Y16" s="866">
        <f t="shared" si="0"/>
      </c>
      <c r="Z16" s="867"/>
      <c r="AA16" s="867"/>
      <c r="AB16" s="867"/>
      <c r="AC16" s="68" t="s">
        <v>20</v>
      </c>
    </row>
    <row r="17" spans="3:29" ht="27" customHeight="1">
      <c r="C17" s="640"/>
      <c r="D17" s="711"/>
      <c r="E17" s="711"/>
      <c r="F17" s="123"/>
      <c r="G17" s="864" t="s">
        <v>545</v>
      </c>
      <c r="H17" s="864"/>
      <c r="I17" s="864"/>
      <c r="J17" s="864"/>
      <c r="K17" s="864"/>
      <c r="L17" s="864"/>
      <c r="M17" s="864"/>
      <c r="N17" s="865"/>
      <c r="O17" s="866">
        <f>'表１-①'!V15</f>
      </c>
      <c r="P17" s="867"/>
      <c r="Q17" s="867"/>
      <c r="R17" s="867"/>
      <c r="S17" s="65" t="s">
        <v>20</v>
      </c>
      <c r="T17" s="868"/>
      <c r="U17" s="869"/>
      <c r="V17" s="869"/>
      <c r="W17" s="872" t="s">
        <v>135</v>
      </c>
      <c r="X17" s="873"/>
      <c r="Y17" s="866">
        <f t="shared" si="0"/>
      </c>
      <c r="Z17" s="867"/>
      <c r="AA17" s="867"/>
      <c r="AB17" s="867"/>
      <c r="AC17" s="68" t="s">
        <v>20</v>
      </c>
    </row>
    <row r="18" spans="3:29" ht="27" customHeight="1">
      <c r="C18" s="640"/>
      <c r="D18" s="711"/>
      <c r="E18" s="711"/>
      <c r="F18" s="123"/>
      <c r="G18" s="864" t="s">
        <v>546</v>
      </c>
      <c r="H18" s="864"/>
      <c r="I18" s="864"/>
      <c r="J18" s="864"/>
      <c r="K18" s="864"/>
      <c r="L18" s="864"/>
      <c r="M18" s="864"/>
      <c r="N18" s="865"/>
      <c r="O18" s="866">
        <f>'表１-①'!V16</f>
      </c>
      <c r="P18" s="867"/>
      <c r="Q18" s="867"/>
      <c r="R18" s="867"/>
      <c r="S18" s="65" t="s">
        <v>20</v>
      </c>
      <c r="T18" s="868"/>
      <c r="U18" s="869"/>
      <c r="V18" s="869"/>
      <c r="W18" s="872" t="s">
        <v>135</v>
      </c>
      <c r="X18" s="873"/>
      <c r="Y18" s="866">
        <f t="shared" si="0"/>
      </c>
      <c r="Z18" s="867"/>
      <c r="AA18" s="867"/>
      <c r="AB18" s="867"/>
      <c r="AC18" s="68" t="s">
        <v>164</v>
      </c>
    </row>
    <row r="19" spans="3:29" ht="27" customHeight="1">
      <c r="C19" s="640"/>
      <c r="D19" s="711"/>
      <c r="E19" s="856"/>
      <c r="F19" s="124"/>
      <c r="G19" s="885" t="s">
        <v>547</v>
      </c>
      <c r="H19" s="885"/>
      <c r="I19" s="885"/>
      <c r="J19" s="885"/>
      <c r="K19" s="885"/>
      <c r="L19" s="885"/>
      <c r="M19" s="885"/>
      <c r="N19" s="886"/>
      <c r="O19" s="874">
        <f>'表１-①'!V17</f>
      </c>
      <c r="P19" s="875"/>
      <c r="Q19" s="875"/>
      <c r="R19" s="875"/>
      <c r="S19" s="69" t="s">
        <v>20</v>
      </c>
      <c r="T19" s="887"/>
      <c r="U19" s="888"/>
      <c r="V19" s="888"/>
      <c r="W19" s="889" t="s">
        <v>135</v>
      </c>
      <c r="X19" s="890"/>
      <c r="Y19" s="874">
        <f t="shared" si="0"/>
      </c>
      <c r="Z19" s="875"/>
      <c r="AA19" s="875"/>
      <c r="AB19" s="875"/>
      <c r="AC19" s="71" t="s">
        <v>164</v>
      </c>
    </row>
    <row r="20" spans="3:29" ht="27" customHeight="1">
      <c r="C20" s="640"/>
      <c r="D20" s="856"/>
      <c r="E20" s="876" t="s">
        <v>195</v>
      </c>
      <c r="F20" s="877"/>
      <c r="G20" s="877"/>
      <c r="H20" s="877"/>
      <c r="I20" s="877"/>
      <c r="J20" s="877"/>
      <c r="K20" s="877"/>
      <c r="L20" s="877"/>
      <c r="M20" s="877"/>
      <c r="N20" s="878"/>
      <c r="O20" s="879">
        <f>'表１-①'!V18</f>
      </c>
      <c r="P20" s="880"/>
      <c r="Q20" s="880"/>
      <c r="R20" s="880"/>
      <c r="S20" s="203" t="s">
        <v>164</v>
      </c>
      <c r="T20" s="881"/>
      <c r="U20" s="882"/>
      <c r="V20" s="882"/>
      <c r="W20" s="883" t="s">
        <v>135</v>
      </c>
      <c r="X20" s="884"/>
      <c r="Y20" s="879">
        <f t="shared" si="0"/>
      </c>
      <c r="Z20" s="880"/>
      <c r="AA20" s="880"/>
      <c r="AB20" s="880"/>
      <c r="AC20" s="204" t="s">
        <v>164</v>
      </c>
    </row>
    <row r="21" spans="3:29" ht="27" customHeight="1">
      <c r="C21" s="640"/>
      <c r="D21" s="904" t="s">
        <v>190</v>
      </c>
      <c r="E21" s="125"/>
      <c r="F21" s="905" t="s">
        <v>196</v>
      </c>
      <c r="G21" s="905"/>
      <c r="H21" s="905"/>
      <c r="I21" s="905"/>
      <c r="J21" s="905"/>
      <c r="K21" s="905"/>
      <c r="L21" s="905"/>
      <c r="M21" s="905"/>
      <c r="N21" s="906"/>
      <c r="O21" s="907">
        <f>'表１-①'!V20</f>
      </c>
      <c r="P21" s="908"/>
      <c r="Q21" s="908"/>
      <c r="R21" s="908"/>
      <c r="S21" s="38" t="s">
        <v>165</v>
      </c>
      <c r="T21" s="900"/>
      <c r="U21" s="901"/>
      <c r="V21" s="901"/>
      <c r="W21" s="893" t="s">
        <v>135</v>
      </c>
      <c r="X21" s="894"/>
      <c r="Y21" s="895">
        <f t="shared" si="0"/>
      </c>
      <c r="Z21" s="896"/>
      <c r="AA21" s="896"/>
      <c r="AB21" s="896"/>
      <c r="AC21" s="60" t="s">
        <v>165</v>
      </c>
    </row>
    <row r="22" spans="3:50" s="24" customFormat="1" ht="27" customHeight="1">
      <c r="C22" s="640"/>
      <c r="D22" s="643"/>
      <c r="E22" s="392"/>
      <c r="F22" s="788" t="s">
        <v>476</v>
      </c>
      <c r="G22" s="788"/>
      <c r="H22" s="788"/>
      <c r="I22" s="788"/>
      <c r="J22" s="788"/>
      <c r="K22" s="788"/>
      <c r="L22" s="788"/>
      <c r="M22" s="788"/>
      <c r="N22" s="789"/>
      <c r="O22" s="866">
        <f>'表１-①'!V21</f>
      </c>
      <c r="P22" s="867"/>
      <c r="Q22" s="867"/>
      <c r="R22" s="867"/>
      <c r="S22" s="60" t="s">
        <v>619</v>
      </c>
      <c r="T22" s="868"/>
      <c r="U22" s="869"/>
      <c r="V22" s="869"/>
      <c r="W22" s="933" t="s">
        <v>135</v>
      </c>
      <c r="X22" s="934"/>
      <c r="Y22" s="866">
        <f>IF(COUNT(T22)=0,"",O22*(T22*0.01+1))</f>
      </c>
      <c r="Z22" s="867"/>
      <c r="AA22" s="867"/>
      <c r="AB22" s="867"/>
      <c r="AC22" s="60" t="s">
        <v>619</v>
      </c>
      <c r="AX22"/>
    </row>
    <row r="23" spans="3:29" ht="27" customHeight="1">
      <c r="C23" s="640"/>
      <c r="D23" s="643"/>
      <c r="E23" s="125"/>
      <c r="F23" s="717" t="s">
        <v>21</v>
      </c>
      <c r="G23" s="717"/>
      <c r="H23" s="717"/>
      <c r="I23" s="717"/>
      <c r="J23" s="717"/>
      <c r="K23" s="717"/>
      <c r="L23" s="717"/>
      <c r="M23" s="717"/>
      <c r="N23" s="718"/>
      <c r="O23" s="866">
        <f>'表１-①'!V22</f>
      </c>
      <c r="P23" s="867"/>
      <c r="Q23" s="867"/>
      <c r="R23" s="867"/>
      <c r="S23" s="169" t="s">
        <v>205</v>
      </c>
      <c r="T23" s="868"/>
      <c r="U23" s="869"/>
      <c r="V23" s="869"/>
      <c r="W23" s="872" t="s">
        <v>135</v>
      </c>
      <c r="X23" s="873"/>
      <c r="Y23" s="866">
        <f>IF(COUNT(T23)=0,"",O23*(T23*0.01+1))</f>
      </c>
      <c r="Z23" s="867"/>
      <c r="AA23" s="867"/>
      <c r="AB23" s="867"/>
      <c r="AC23" s="169" t="s">
        <v>202</v>
      </c>
    </row>
    <row r="24" spans="3:29" ht="27" customHeight="1">
      <c r="C24" s="640"/>
      <c r="D24" s="643"/>
      <c r="E24" s="125"/>
      <c r="F24" s="717" t="s">
        <v>197</v>
      </c>
      <c r="G24" s="717"/>
      <c r="H24" s="717"/>
      <c r="I24" s="717"/>
      <c r="J24" s="717"/>
      <c r="K24" s="717"/>
      <c r="L24" s="717"/>
      <c r="M24" s="717"/>
      <c r="N24" s="718"/>
      <c r="O24" s="866">
        <f>'表１-①'!V23</f>
      </c>
      <c r="P24" s="867"/>
      <c r="Q24" s="867"/>
      <c r="R24" s="867"/>
      <c r="S24" s="65" t="s">
        <v>164</v>
      </c>
      <c r="T24" s="868"/>
      <c r="U24" s="869"/>
      <c r="V24" s="869"/>
      <c r="W24" s="872" t="s">
        <v>135</v>
      </c>
      <c r="X24" s="873"/>
      <c r="Y24" s="866">
        <f>IF(COUNT(T24)=0,"",O24*(T24*0.01+1))</f>
      </c>
      <c r="Z24" s="867"/>
      <c r="AA24" s="867"/>
      <c r="AB24" s="867"/>
      <c r="AC24" s="68" t="s">
        <v>164</v>
      </c>
    </row>
    <row r="25" spans="3:29" ht="27" customHeight="1">
      <c r="C25" s="640"/>
      <c r="D25" s="643"/>
      <c r="E25" s="126"/>
      <c r="F25" s="717" t="s">
        <v>198</v>
      </c>
      <c r="G25" s="717"/>
      <c r="H25" s="717"/>
      <c r="I25" s="717"/>
      <c r="J25" s="717"/>
      <c r="K25" s="717"/>
      <c r="L25" s="717"/>
      <c r="M25" s="717"/>
      <c r="N25" s="718"/>
      <c r="O25" s="866">
        <f>'表１-①'!V24</f>
      </c>
      <c r="P25" s="867"/>
      <c r="Q25" s="867"/>
      <c r="R25" s="867"/>
      <c r="S25" s="65" t="s">
        <v>164</v>
      </c>
      <c r="T25" s="868"/>
      <c r="U25" s="869"/>
      <c r="V25" s="869"/>
      <c r="W25" s="872" t="s">
        <v>135</v>
      </c>
      <c r="X25" s="873"/>
      <c r="Y25" s="866">
        <f t="shared" si="0"/>
      </c>
      <c r="Z25" s="867"/>
      <c r="AA25" s="867"/>
      <c r="AB25" s="867"/>
      <c r="AC25" s="68" t="s">
        <v>164</v>
      </c>
    </row>
    <row r="26" spans="3:29" ht="27" customHeight="1">
      <c r="C26" s="640"/>
      <c r="D26" s="643"/>
      <c r="E26" s="126"/>
      <c r="F26" s="717" t="s">
        <v>22</v>
      </c>
      <c r="G26" s="717"/>
      <c r="H26" s="717"/>
      <c r="I26" s="717"/>
      <c r="J26" s="717"/>
      <c r="K26" s="717"/>
      <c r="L26" s="717"/>
      <c r="M26" s="717"/>
      <c r="N26" s="718"/>
      <c r="O26" s="866">
        <f>'表１-①'!V25</f>
      </c>
      <c r="P26" s="867"/>
      <c r="Q26" s="867"/>
      <c r="R26" s="867"/>
      <c r="S26" s="65" t="s">
        <v>164</v>
      </c>
      <c r="T26" s="868"/>
      <c r="U26" s="869"/>
      <c r="V26" s="869"/>
      <c r="W26" s="872" t="s">
        <v>135</v>
      </c>
      <c r="X26" s="873"/>
      <c r="Y26" s="866">
        <f t="shared" si="0"/>
      </c>
      <c r="Z26" s="867"/>
      <c r="AA26" s="867"/>
      <c r="AB26" s="867"/>
      <c r="AC26" s="68" t="s">
        <v>164</v>
      </c>
    </row>
    <row r="27" spans="3:29" ht="27" customHeight="1" thickBot="1">
      <c r="C27" s="640"/>
      <c r="D27" s="643"/>
      <c r="E27" s="127"/>
      <c r="F27" s="909" t="s">
        <v>23</v>
      </c>
      <c r="G27" s="909"/>
      <c r="H27" s="909"/>
      <c r="I27" s="909"/>
      <c r="J27" s="909"/>
      <c r="K27" s="909"/>
      <c r="L27" s="909"/>
      <c r="M27" s="909"/>
      <c r="N27" s="910"/>
      <c r="O27" s="891">
        <f>'表１-①'!V26</f>
      </c>
      <c r="P27" s="892"/>
      <c r="Q27" s="892"/>
      <c r="R27" s="892"/>
      <c r="S27" s="69" t="s">
        <v>164</v>
      </c>
      <c r="T27" s="929"/>
      <c r="U27" s="930"/>
      <c r="V27" s="930"/>
      <c r="W27" s="931" t="s">
        <v>135</v>
      </c>
      <c r="X27" s="932"/>
      <c r="Y27" s="891">
        <f t="shared" si="0"/>
      </c>
      <c r="Z27" s="892"/>
      <c r="AA27" s="892"/>
      <c r="AB27" s="892"/>
      <c r="AC27" s="71" t="s">
        <v>164</v>
      </c>
    </row>
    <row r="28" spans="3:29" ht="27" customHeight="1" thickTop="1">
      <c r="C28" s="897" t="s">
        <v>72</v>
      </c>
      <c r="D28" s="745"/>
      <c r="E28" s="128"/>
      <c r="F28" s="751" t="s">
        <v>18</v>
      </c>
      <c r="G28" s="751"/>
      <c r="H28" s="751"/>
      <c r="I28" s="751"/>
      <c r="J28" s="751"/>
      <c r="K28" s="751"/>
      <c r="L28" s="751"/>
      <c r="M28" s="751"/>
      <c r="N28" s="752"/>
      <c r="O28" s="860">
        <f>'表１-①'!V29</f>
      </c>
      <c r="P28" s="861"/>
      <c r="Q28" s="861"/>
      <c r="R28" s="861"/>
      <c r="S28" s="72" t="s">
        <v>164</v>
      </c>
      <c r="T28" s="900"/>
      <c r="U28" s="901"/>
      <c r="V28" s="901"/>
      <c r="W28" s="902" t="s">
        <v>135</v>
      </c>
      <c r="X28" s="903"/>
      <c r="Y28" s="895">
        <f t="shared" si="0"/>
      </c>
      <c r="Z28" s="896"/>
      <c r="AA28" s="896"/>
      <c r="AB28" s="896"/>
      <c r="AC28" s="74" t="s">
        <v>20</v>
      </c>
    </row>
    <row r="29" spans="3:29" ht="27" customHeight="1">
      <c r="C29" s="746"/>
      <c r="D29" s="747"/>
      <c r="E29" s="129"/>
      <c r="F29" s="864" t="s">
        <v>196</v>
      </c>
      <c r="G29" s="864"/>
      <c r="H29" s="864"/>
      <c r="I29" s="864"/>
      <c r="J29" s="864"/>
      <c r="K29" s="864"/>
      <c r="L29" s="864"/>
      <c r="M29" s="864"/>
      <c r="N29" s="865"/>
      <c r="O29" s="866">
        <f>'表１-①'!V30</f>
      </c>
      <c r="P29" s="867"/>
      <c r="Q29" s="867"/>
      <c r="R29" s="867"/>
      <c r="S29" s="60" t="s">
        <v>165</v>
      </c>
      <c r="T29" s="868"/>
      <c r="U29" s="869"/>
      <c r="V29" s="869"/>
      <c r="W29" s="872" t="s">
        <v>135</v>
      </c>
      <c r="X29" s="873"/>
      <c r="Y29" s="866">
        <f t="shared" si="0"/>
      </c>
      <c r="Z29" s="867"/>
      <c r="AA29" s="867"/>
      <c r="AB29" s="867"/>
      <c r="AC29" s="130" t="s">
        <v>165</v>
      </c>
    </row>
    <row r="30" spans="3:50" s="24" customFormat="1" ht="27" customHeight="1">
      <c r="C30" s="746"/>
      <c r="D30" s="747"/>
      <c r="E30" s="393"/>
      <c r="F30" s="788" t="s">
        <v>476</v>
      </c>
      <c r="G30" s="788"/>
      <c r="H30" s="788"/>
      <c r="I30" s="788"/>
      <c r="J30" s="788"/>
      <c r="K30" s="788"/>
      <c r="L30" s="788"/>
      <c r="M30" s="788"/>
      <c r="N30" s="789"/>
      <c r="O30" s="866">
        <f>'表１-①'!V31</f>
      </c>
      <c r="P30" s="867"/>
      <c r="Q30" s="867"/>
      <c r="R30" s="867"/>
      <c r="S30" s="60" t="s">
        <v>619</v>
      </c>
      <c r="T30" s="868"/>
      <c r="U30" s="869"/>
      <c r="V30" s="869"/>
      <c r="W30" s="933" t="s">
        <v>135</v>
      </c>
      <c r="X30" s="934"/>
      <c r="Y30" s="866">
        <f>IF(COUNT(T30)=0,"",O30*(T30*0.01+1))</f>
      </c>
      <c r="Z30" s="867"/>
      <c r="AA30" s="867"/>
      <c r="AB30" s="867"/>
      <c r="AC30" s="60" t="s">
        <v>619</v>
      </c>
      <c r="AX30"/>
    </row>
    <row r="31" spans="3:29" ht="27" customHeight="1">
      <c r="C31" s="746"/>
      <c r="D31" s="747"/>
      <c r="E31" s="129"/>
      <c r="F31" s="717" t="s">
        <v>21</v>
      </c>
      <c r="G31" s="717"/>
      <c r="H31" s="717"/>
      <c r="I31" s="717"/>
      <c r="J31" s="717"/>
      <c r="K31" s="717"/>
      <c r="L31" s="717"/>
      <c r="M31" s="717"/>
      <c r="N31" s="718"/>
      <c r="O31" s="866">
        <f>'表１-①'!V32</f>
      </c>
      <c r="P31" s="867"/>
      <c r="Q31" s="867"/>
      <c r="R31" s="867"/>
      <c r="S31" s="169" t="s">
        <v>205</v>
      </c>
      <c r="T31" s="868"/>
      <c r="U31" s="869"/>
      <c r="V31" s="869"/>
      <c r="W31" s="872" t="s">
        <v>135</v>
      </c>
      <c r="X31" s="873"/>
      <c r="Y31" s="866">
        <f>IF(COUNT(T31)=0,"",O31*(T31*0.01+1))</f>
      </c>
      <c r="Z31" s="867"/>
      <c r="AA31" s="867"/>
      <c r="AB31" s="867"/>
      <c r="AC31" s="169" t="s">
        <v>202</v>
      </c>
    </row>
    <row r="32" spans="3:29" ht="27" customHeight="1">
      <c r="C32" s="746"/>
      <c r="D32" s="747"/>
      <c r="E32" s="129"/>
      <c r="F32" s="717" t="s">
        <v>197</v>
      </c>
      <c r="G32" s="717"/>
      <c r="H32" s="717"/>
      <c r="I32" s="717"/>
      <c r="J32" s="717"/>
      <c r="K32" s="717"/>
      <c r="L32" s="717"/>
      <c r="M32" s="717"/>
      <c r="N32" s="718"/>
      <c r="O32" s="866">
        <f>'表１-①'!V33</f>
      </c>
      <c r="P32" s="867"/>
      <c r="Q32" s="867"/>
      <c r="R32" s="867"/>
      <c r="S32" s="65" t="s">
        <v>164</v>
      </c>
      <c r="T32" s="868"/>
      <c r="U32" s="869"/>
      <c r="V32" s="869"/>
      <c r="W32" s="872" t="s">
        <v>135</v>
      </c>
      <c r="X32" s="873"/>
      <c r="Y32" s="866">
        <f>IF(COUNT(T32)=0,"",O32*(T32*0.01+1))</f>
      </c>
      <c r="Z32" s="867"/>
      <c r="AA32" s="867"/>
      <c r="AB32" s="867"/>
      <c r="AC32" s="68" t="s">
        <v>164</v>
      </c>
    </row>
    <row r="33" spans="3:29" ht="27" customHeight="1">
      <c r="C33" s="746"/>
      <c r="D33" s="747"/>
      <c r="E33" s="129"/>
      <c r="F33" s="717" t="s">
        <v>198</v>
      </c>
      <c r="G33" s="717"/>
      <c r="H33" s="717"/>
      <c r="I33" s="717"/>
      <c r="J33" s="717"/>
      <c r="K33" s="717"/>
      <c r="L33" s="717"/>
      <c r="M33" s="717"/>
      <c r="N33" s="718"/>
      <c r="O33" s="866">
        <f>'表１-①'!V34</f>
      </c>
      <c r="P33" s="867"/>
      <c r="Q33" s="867"/>
      <c r="R33" s="867"/>
      <c r="S33" s="65" t="s">
        <v>164</v>
      </c>
      <c r="T33" s="868"/>
      <c r="U33" s="869"/>
      <c r="V33" s="869"/>
      <c r="W33" s="872" t="s">
        <v>135</v>
      </c>
      <c r="X33" s="873"/>
      <c r="Y33" s="866">
        <f t="shared" si="0"/>
      </c>
      <c r="Z33" s="867"/>
      <c r="AA33" s="867"/>
      <c r="AB33" s="867"/>
      <c r="AC33" s="68" t="s">
        <v>164</v>
      </c>
    </row>
    <row r="34" spans="3:29" ht="27" customHeight="1">
      <c r="C34" s="746"/>
      <c r="D34" s="747"/>
      <c r="E34" s="129"/>
      <c r="F34" s="717" t="s">
        <v>22</v>
      </c>
      <c r="G34" s="717"/>
      <c r="H34" s="717"/>
      <c r="I34" s="717"/>
      <c r="J34" s="717"/>
      <c r="K34" s="717"/>
      <c r="L34" s="717"/>
      <c r="M34" s="717"/>
      <c r="N34" s="718"/>
      <c r="O34" s="866">
        <f>'表１-①'!V35</f>
      </c>
      <c r="P34" s="867"/>
      <c r="Q34" s="867"/>
      <c r="R34" s="867"/>
      <c r="S34" s="65" t="s">
        <v>164</v>
      </c>
      <c r="T34" s="868"/>
      <c r="U34" s="869"/>
      <c r="V34" s="869"/>
      <c r="W34" s="872" t="s">
        <v>135</v>
      </c>
      <c r="X34" s="873"/>
      <c r="Y34" s="866">
        <f t="shared" si="0"/>
      </c>
      <c r="Z34" s="867"/>
      <c r="AA34" s="867"/>
      <c r="AB34" s="867"/>
      <c r="AC34" s="68" t="s">
        <v>164</v>
      </c>
    </row>
    <row r="35" spans="3:29" ht="27" customHeight="1">
      <c r="C35" s="898"/>
      <c r="D35" s="899"/>
      <c r="E35" s="131"/>
      <c r="F35" s="741" t="s">
        <v>23</v>
      </c>
      <c r="G35" s="741"/>
      <c r="H35" s="741"/>
      <c r="I35" s="741"/>
      <c r="J35" s="741"/>
      <c r="K35" s="741"/>
      <c r="L35" s="741"/>
      <c r="M35" s="741"/>
      <c r="N35" s="742"/>
      <c r="O35" s="874">
        <f>'表１-①'!V36</f>
      </c>
      <c r="P35" s="875"/>
      <c r="Q35" s="875"/>
      <c r="R35" s="875"/>
      <c r="S35" s="69" t="s">
        <v>164</v>
      </c>
      <c r="T35" s="887"/>
      <c r="U35" s="888"/>
      <c r="V35" s="888"/>
      <c r="W35" s="889" t="s">
        <v>135</v>
      </c>
      <c r="X35" s="890"/>
      <c r="Y35" s="874">
        <f t="shared" si="0"/>
      </c>
      <c r="Z35" s="875"/>
      <c r="AA35" s="875"/>
      <c r="AB35" s="875"/>
      <c r="AC35" s="71" t="s">
        <v>164</v>
      </c>
    </row>
    <row r="36" ht="9" customHeight="1">
      <c r="T36" s="89" t="s">
        <v>166</v>
      </c>
    </row>
    <row r="37" spans="15:29" ht="19.5" customHeight="1">
      <c r="O37" s="836" t="s">
        <v>620</v>
      </c>
      <c r="P37" s="837"/>
      <c r="Q37" s="837"/>
      <c r="R37" s="837"/>
      <c r="S37" s="837"/>
      <c r="T37" s="836" t="s">
        <v>621</v>
      </c>
      <c r="U37" s="837"/>
      <c r="V37" s="837"/>
      <c r="W37" s="837"/>
      <c r="X37" s="837"/>
      <c r="Y37" s="838" t="s">
        <v>627</v>
      </c>
      <c r="Z37" s="838"/>
      <c r="AA37" s="838"/>
      <c r="AB37" s="838"/>
      <c r="AC37" s="838"/>
    </row>
    <row r="38" spans="15:29" ht="24.75" customHeight="1">
      <c r="O38" s="839">
        <f>'表１-①'!AA38</f>
        <v>0</v>
      </c>
      <c r="P38" s="839"/>
      <c r="Q38" s="839"/>
      <c r="R38" s="840"/>
      <c r="S38" s="587" t="s">
        <v>622</v>
      </c>
      <c r="T38" s="841"/>
      <c r="U38" s="841"/>
      <c r="V38" s="842"/>
      <c r="W38" s="843" t="s">
        <v>135</v>
      </c>
      <c r="X38" s="844"/>
      <c r="Y38" s="845">
        <f>IF(COUNT(T38)=0,"",O38*(100-T38)/100)</f>
      </c>
      <c r="Z38" s="845"/>
      <c r="AA38" s="845"/>
      <c r="AB38" s="846"/>
      <c r="AC38" s="587" t="s">
        <v>622</v>
      </c>
    </row>
    <row r="39" ht="15.75" customHeight="1">
      <c r="C39" s="118" t="s">
        <v>1</v>
      </c>
    </row>
    <row r="40" ht="15.75" customHeight="1">
      <c r="C40" s="527" t="s">
        <v>628</v>
      </c>
    </row>
  </sheetData>
  <sheetProtection/>
  <mergeCells count="148">
    <mergeCell ref="F22:N22"/>
    <mergeCell ref="O22:R22"/>
    <mergeCell ref="T22:V22"/>
    <mergeCell ref="W22:X22"/>
    <mergeCell ref="Y22:AB22"/>
    <mergeCell ref="F30:N30"/>
    <mergeCell ref="O30:R30"/>
    <mergeCell ref="T30:V30"/>
    <mergeCell ref="W30:X30"/>
    <mergeCell ref="Y30:AB30"/>
    <mergeCell ref="Y1:AC2"/>
    <mergeCell ref="Y10:AC10"/>
    <mergeCell ref="T10:X10"/>
    <mergeCell ref="O10:S10"/>
    <mergeCell ref="C9:N10"/>
    <mergeCell ref="Y31:AB31"/>
    <mergeCell ref="Y29:AB29"/>
    <mergeCell ref="O27:R27"/>
    <mergeCell ref="T27:V27"/>
    <mergeCell ref="W27:X27"/>
    <mergeCell ref="Y32:AB32"/>
    <mergeCell ref="Y23:AB23"/>
    <mergeCell ref="Y24:AB24"/>
    <mergeCell ref="F31:N31"/>
    <mergeCell ref="F32:N32"/>
    <mergeCell ref="O31:R31"/>
    <mergeCell ref="O32:R32"/>
    <mergeCell ref="T31:V31"/>
    <mergeCell ref="W31:X31"/>
    <mergeCell ref="T32:V32"/>
    <mergeCell ref="F27:N27"/>
    <mergeCell ref="F26:N26"/>
    <mergeCell ref="O26:R26"/>
    <mergeCell ref="T26:V26"/>
    <mergeCell ref="W26:X26"/>
    <mergeCell ref="F24:N24"/>
    <mergeCell ref="F35:N35"/>
    <mergeCell ref="O35:R35"/>
    <mergeCell ref="T35:V35"/>
    <mergeCell ref="W35:X35"/>
    <mergeCell ref="Y35:AB35"/>
    <mergeCell ref="F33:N33"/>
    <mergeCell ref="O33:R33"/>
    <mergeCell ref="T33:V33"/>
    <mergeCell ref="W33:X33"/>
    <mergeCell ref="Y33:AB33"/>
    <mergeCell ref="O34:R34"/>
    <mergeCell ref="T34:V34"/>
    <mergeCell ref="W34:X34"/>
    <mergeCell ref="Y34:AB34"/>
    <mergeCell ref="Y28:AB28"/>
    <mergeCell ref="F29:N29"/>
    <mergeCell ref="O29:R29"/>
    <mergeCell ref="T29:V29"/>
    <mergeCell ref="W29:X29"/>
    <mergeCell ref="W32:X32"/>
    <mergeCell ref="C28:D35"/>
    <mergeCell ref="F28:N28"/>
    <mergeCell ref="O28:R28"/>
    <mergeCell ref="T28:V28"/>
    <mergeCell ref="W28:X28"/>
    <mergeCell ref="D21:D27"/>
    <mergeCell ref="F21:N21"/>
    <mergeCell ref="O21:R21"/>
    <mergeCell ref="T21:V21"/>
    <mergeCell ref="F34:N34"/>
    <mergeCell ref="Y26:AB26"/>
    <mergeCell ref="Y27:AB27"/>
    <mergeCell ref="W21:X21"/>
    <mergeCell ref="Y21:AB21"/>
    <mergeCell ref="F25:N25"/>
    <mergeCell ref="O25:R25"/>
    <mergeCell ref="T25:V25"/>
    <mergeCell ref="W25:X25"/>
    <mergeCell ref="Y25:AB25"/>
    <mergeCell ref="F23:N23"/>
    <mergeCell ref="O23:R23"/>
    <mergeCell ref="G19:N19"/>
    <mergeCell ref="O19:R19"/>
    <mergeCell ref="T19:V19"/>
    <mergeCell ref="W19:X19"/>
    <mergeCell ref="O24:R24"/>
    <mergeCell ref="T23:V23"/>
    <mergeCell ref="W23:X23"/>
    <mergeCell ref="T24:V24"/>
    <mergeCell ref="W24:X24"/>
    <mergeCell ref="Y19:AB19"/>
    <mergeCell ref="E20:N20"/>
    <mergeCell ref="O20:R20"/>
    <mergeCell ref="T20:V20"/>
    <mergeCell ref="W20:X20"/>
    <mergeCell ref="Y20:AB20"/>
    <mergeCell ref="G17:N17"/>
    <mergeCell ref="O17:R17"/>
    <mergeCell ref="T17:V17"/>
    <mergeCell ref="W17:X17"/>
    <mergeCell ref="Y17:AB17"/>
    <mergeCell ref="G18:N18"/>
    <mergeCell ref="O18:R18"/>
    <mergeCell ref="T18:V18"/>
    <mergeCell ref="W18:X18"/>
    <mergeCell ref="Y18:AB18"/>
    <mergeCell ref="O15:R15"/>
    <mergeCell ref="T15:V15"/>
    <mergeCell ref="W15:X15"/>
    <mergeCell ref="Y15:AB15"/>
    <mergeCell ref="G16:N16"/>
    <mergeCell ref="O16:R16"/>
    <mergeCell ref="T16:V16"/>
    <mergeCell ref="W16:X16"/>
    <mergeCell ref="Y16:AB16"/>
    <mergeCell ref="W13:X13"/>
    <mergeCell ref="Y13:AB13"/>
    <mergeCell ref="G14:N14"/>
    <mergeCell ref="O14:R14"/>
    <mergeCell ref="T14:V14"/>
    <mergeCell ref="W14:X14"/>
    <mergeCell ref="Y14:AB14"/>
    <mergeCell ref="W11:X11"/>
    <mergeCell ref="Y11:AB11"/>
    <mergeCell ref="G12:N12"/>
    <mergeCell ref="O12:R12"/>
    <mergeCell ref="T12:V12"/>
    <mergeCell ref="W12:X12"/>
    <mergeCell ref="Y12:AB12"/>
    <mergeCell ref="C11:C27"/>
    <mergeCell ref="D11:D20"/>
    <mergeCell ref="E11:E19"/>
    <mergeCell ref="G11:N11"/>
    <mergeCell ref="O11:R11"/>
    <mergeCell ref="T11:V11"/>
    <mergeCell ref="G13:N13"/>
    <mergeCell ref="O13:R13"/>
    <mergeCell ref="T13:V13"/>
    <mergeCell ref="G15:N15"/>
    <mergeCell ref="A7:P7"/>
    <mergeCell ref="O9:S9"/>
    <mergeCell ref="T9:X9"/>
    <mergeCell ref="Y9:AC9"/>
    <mergeCell ref="Q7:S7"/>
    <mergeCell ref="X7:Z7"/>
    <mergeCell ref="O37:S37"/>
    <mergeCell ref="T37:X37"/>
    <mergeCell ref="Y37:AC37"/>
    <mergeCell ref="O38:R38"/>
    <mergeCell ref="T38:V38"/>
    <mergeCell ref="W38:X38"/>
    <mergeCell ref="Y38:AB38"/>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8" r:id="rId1"/>
  <headerFooter scaleWithDoc="0" alignWithMargins="0">
    <oddFooter>&amp;L&amp;9 2024.03.01&amp;C-6-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showZeros="0" workbookViewId="0" topLeftCell="A1">
      <selection activeCell="G11" sqref="G11"/>
    </sheetView>
  </sheetViews>
  <sheetFormatPr defaultColWidth="9.00390625" defaultRowHeight="13.5"/>
  <cols>
    <col min="1" max="1" width="2.50390625" style="3" customWidth="1"/>
    <col min="2" max="2" width="3.00390625" style="3" customWidth="1"/>
    <col min="3" max="3" width="6.875" style="3" customWidth="1"/>
    <col min="4" max="4" width="2.375" style="3" customWidth="1"/>
    <col min="5" max="5" width="60.625" style="3" customWidth="1"/>
    <col min="6" max="6" width="2.625" style="3" customWidth="1"/>
    <col min="7" max="7" width="17.00390625" style="3" customWidth="1"/>
    <col min="8" max="8" width="9.50390625" style="3" customWidth="1"/>
    <col min="9" max="16384" width="9.00390625" style="3" customWidth="1"/>
  </cols>
  <sheetData>
    <row r="1" spans="1:7" ht="18" customHeight="1">
      <c r="A1" s="1" t="s">
        <v>137</v>
      </c>
      <c r="G1" s="938" t="str">
        <f>'表１-①'!$AA$1</f>
        <v> </v>
      </c>
    </row>
    <row r="2" spans="1:7" ht="18" customHeight="1">
      <c r="A2" s="1"/>
      <c r="G2" s="939"/>
    </row>
    <row r="3" ht="15.75" customHeight="1">
      <c r="A3" s="1"/>
    </row>
    <row r="4" spans="2:7" ht="15.75" customHeight="1">
      <c r="B4" s="180" t="s">
        <v>15</v>
      </c>
      <c r="C4" s="9"/>
      <c r="D4" s="9"/>
      <c r="E4" s="9"/>
      <c r="F4" s="9"/>
      <c r="G4" s="9"/>
    </row>
    <row r="5" ht="15.75" customHeight="1">
      <c r="B5" s="3" t="s">
        <v>167</v>
      </c>
    </row>
    <row r="6" spans="3:7" ht="15.75" customHeight="1">
      <c r="C6" s="940" t="s">
        <v>506</v>
      </c>
      <c r="D6" s="940"/>
      <c r="E6" s="940"/>
      <c r="F6" s="940"/>
      <c r="G6" s="940"/>
    </row>
    <row r="7" spans="3:7" ht="15.75" customHeight="1">
      <c r="C7" s="86"/>
      <c r="D7" s="86"/>
      <c r="E7" s="86"/>
      <c r="F7" s="86"/>
      <c r="G7" s="86"/>
    </row>
    <row r="8" ht="15.75" customHeight="1"/>
    <row r="10" spans="2:7" ht="42.75" customHeight="1">
      <c r="B10" s="941" t="s">
        <v>331</v>
      </c>
      <c r="C10" s="942"/>
      <c r="D10" s="942"/>
      <c r="E10" s="942"/>
      <c r="F10" s="943"/>
      <c r="G10" s="134" t="s">
        <v>32</v>
      </c>
    </row>
    <row r="11" spans="2:9" ht="42.75" customHeight="1">
      <c r="B11" s="135"/>
      <c r="C11" s="944" t="s">
        <v>69</v>
      </c>
      <c r="D11" s="944"/>
      <c r="E11" s="944"/>
      <c r="F11" s="945"/>
      <c r="G11" s="222"/>
      <c r="I11" s="537"/>
    </row>
    <row r="12" spans="2:7" ht="42.75" customHeight="1">
      <c r="B12" s="136"/>
      <c r="C12" s="935" t="s">
        <v>25</v>
      </c>
      <c r="D12" s="935"/>
      <c r="E12" s="935"/>
      <c r="F12" s="936"/>
      <c r="G12" s="223"/>
    </row>
    <row r="13" spans="2:7" ht="42.75" customHeight="1">
      <c r="B13" s="136"/>
      <c r="C13" s="935" t="s">
        <v>26</v>
      </c>
      <c r="D13" s="935"/>
      <c r="E13" s="935"/>
      <c r="F13" s="936"/>
      <c r="G13" s="223"/>
    </row>
    <row r="14" spans="2:7" ht="42.75" customHeight="1">
      <c r="B14" s="136"/>
      <c r="C14" s="935" t="s">
        <v>27</v>
      </c>
      <c r="D14" s="935"/>
      <c r="E14" s="935"/>
      <c r="F14" s="936"/>
      <c r="G14" s="223"/>
    </row>
    <row r="15" spans="2:7" ht="42.75" customHeight="1">
      <c r="B15" s="136"/>
      <c r="C15" s="935" t="s">
        <v>28</v>
      </c>
      <c r="D15" s="935"/>
      <c r="E15" s="935"/>
      <c r="F15" s="936"/>
      <c r="G15" s="223"/>
    </row>
    <row r="16" spans="2:7" ht="42.75" customHeight="1">
      <c r="B16" s="136"/>
      <c r="C16" s="935" t="s">
        <v>29</v>
      </c>
      <c r="D16" s="935"/>
      <c r="E16" s="935"/>
      <c r="F16" s="936"/>
      <c r="G16" s="223"/>
    </row>
    <row r="17" spans="2:7" ht="42.75" customHeight="1">
      <c r="B17" s="136"/>
      <c r="C17" s="935" t="s">
        <v>30</v>
      </c>
      <c r="D17" s="935"/>
      <c r="E17" s="935"/>
      <c r="F17" s="936"/>
      <c r="G17" s="223"/>
    </row>
    <row r="18" spans="2:7" ht="42.75" customHeight="1">
      <c r="B18" s="136"/>
      <c r="C18" s="935" t="s">
        <v>31</v>
      </c>
      <c r="D18" s="935"/>
      <c r="E18" s="935"/>
      <c r="F18" s="936"/>
      <c r="G18" s="223"/>
    </row>
    <row r="19" spans="2:7" ht="42.75" customHeight="1">
      <c r="B19" s="136"/>
      <c r="C19" s="937" t="s">
        <v>201</v>
      </c>
      <c r="D19" s="935"/>
      <c r="E19" s="935"/>
      <c r="F19" s="936"/>
      <c r="G19" s="223"/>
    </row>
    <row r="20" spans="2:7" ht="42.75" customHeight="1">
      <c r="B20" s="137"/>
      <c r="C20" s="138" t="s">
        <v>168</v>
      </c>
      <c r="D20" s="139" t="s">
        <v>284</v>
      </c>
      <c r="E20" s="224"/>
      <c r="F20" s="140" t="s">
        <v>285</v>
      </c>
      <c r="G20" s="225"/>
    </row>
  </sheetData>
  <sheetProtection/>
  <mergeCells count="12">
    <mergeCell ref="C19:F19"/>
    <mergeCell ref="G1:G2"/>
    <mergeCell ref="C6:G6"/>
    <mergeCell ref="B10:F10"/>
    <mergeCell ref="C11:F11"/>
    <mergeCell ref="C12:F12"/>
    <mergeCell ref="C13:F13"/>
    <mergeCell ref="C14:F14"/>
    <mergeCell ref="C15:F15"/>
    <mergeCell ref="C16:F16"/>
    <mergeCell ref="C17:F17"/>
    <mergeCell ref="C18:F18"/>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2024.03.01&amp;C-7-</oddFooter>
    <firstFooter>&amp;L&amp;9 2013.10</first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E12" sqref="E12:E21"/>
    </sheetView>
  </sheetViews>
  <sheetFormatPr defaultColWidth="9.00390625" defaultRowHeight="13.5"/>
  <cols>
    <col min="1" max="1" width="2.25390625" style="89" customWidth="1"/>
    <col min="2" max="2" width="2.375" style="89" customWidth="1"/>
    <col min="3" max="3" width="20.625" style="89" customWidth="1"/>
    <col min="4" max="4" width="2.375" style="89" customWidth="1"/>
    <col min="5" max="5" width="10.625" style="89" customWidth="1"/>
    <col min="6" max="6" width="2.125" style="89" customWidth="1"/>
    <col min="7" max="7" width="8.50390625" style="89" customWidth="1"/>
    <col min="8" max="8" width="2.375" style="89" customWidth="1"/>
    <col min="9" max="9" width="8.125" style="89" customWidth="1"/>
    <col min="10" max="10" width="2.125" style="89" customWidth="1"/>
    <col min="11" max="11" width="7.875" style="89" customWidth="1"/>
    <col min="12" max="12" width="2.375" style="89" customWidth="1"/>
    <col min="13" max="13" width="8.50390625" style="89" customWidth="1"/>
    <col min="14" max="14" width="2.375" style="89" customWidth="1"/>
    <col min="15" max="15" width="11.25390625" style="89" customWidth="1"/>
    <col min="16" max="16384" width="9.00390625" style="89" customWidth="1"/>
  </cols>
  <sheetData>
    <row r="1" spans="1:15" ht="18" customHeight="1">
      <c r="A1" s="25" t="s">
        <v>138</v>
      </c>
      <c r="M1" s="911" t="str">
        <f>'表１-①'!$AA$1</f>
        <v> </v>
      </c>
      <c r="N1" s="946"/>
      <c r="O1" s="947"/>
    </row>
    <row r="2" spans="1:15" ht="18" customHeight="1">
      <c r="A2" s="25"/>
      <c r="M2" s="948"/>
      <c r="N2" s="949"/>
      <c r="O2" s="950"/>
    </row>
    <row r="3" ht="15.75" customHeight="1"/>
    <row r="4" ht="15.75" customHeight="1">
      <c r="B4" s="181" t="s">
        <v>169</v>
      </c>
    </row>
    <row r="5" ht="15.75" customHeight="1">
      <c r="C5" s="87" t="s">
        <v>288</v>
      </c>
    </row>
    <row r="6" ht="15.75" customHeight="1"/>
    <row r="7" ht="15.75" customHeight="1"/>
    <row r="8" ht="15.75" customHeight="1"/>
    <row r="9" spans="2:15" ht="19.5" customHeight="1">
      <c r="B9" s="960" t="s">
        <v>33</v>
      </c>
      <c r="C9" s="960"/>
      <c r="D9" s="960"/>
      <c r="E9" s="966" t="s">
        <v>287</v>
      </c>
      <c r="F9" s="967"/>
      <c r="G9" s="957" t="s">
        <v>34</v>
      </c>
      <c r="H9" s="957"/>
      <c r="I9" s="957"/>
      <c r="J9" s="957"/>
      <c r="K9" s="957" t="s">
        <v>40</v>
      </c>
      <c r="L9" s="957"/>
      <c r="M9" s="957"/>
      <c r="N9" s="957"/>
      <c r="O9" s="957"/>
    </row>
    <row r="10" spans="2:15" ht="27" customHeight="1">
      <c r="B10" s="960"/>
      <c r="C10" s="960"/>
      <c r="D10" s="960"/>
      <c r="E10" s="968"/>
      <c r="F10" s="969"/>
      <c r="G10" s="964" t="s">
        <v>35</v>
      </c>
      <c r="H10" s="964"/>
      <c r="I10" s="965" t="s">
        <v>38</v>
      </c>
      <c r="J10" s="965"/>
      <c r="K10" s="964" t="s">
        <v>41</v>
      </c>
      <c r="L10" s="965"/>
      <c r="M10" s="965" t="s">
        <v>38</v>
      </c>
      <c r="N10" s="965"/>
      <c r="O10" s="40" t="s">
        <v>42</v>
      </c>
    </row>
    <row r="11" spans="2:15" ht="23.25" customHeight="1">
      <c r="B11" s="960"/>
      <c r="C11" s="960"/>
      <c r="D11" s="960"/>
      <c r="E11" s="958" t="s">
        <v>170</v>
      </c>
      <c r="F11" s="958"/>
      <c r="G11" s="959" t="s">
        <v>171</v>
      </c>
      <c r="H11" s="959"/>
      <c r="I11" s="958" t="s">
        <v>206</v>
      </c>
      <c r="J11" s="958"/>
      <c r="K11" s="958" t="s">
        <v>172</v>
      </c>
      <c r="L11" s="958"/>
      <c r="M11" s="959" t="s">
        <v>207</v>
      </c>
      <c r="N11" s="958"/>
      <c r="O11" s="41" t="s">
        <v>173</v>
      </c>
    </row>
    <row r="12" spans="2:15" ht="39" customHeight="1">
      <c r="B12" s="975" t="s">
        <v>174</v>
      </c>
      <c r="C12" s="975"/>
      <c r="D12" s="975"/>
      <c r="E12" s="976"/>
      <c r="F12" s="980" t="s">
        <v>37</v>
      </c>
      <c r="G12" s="171"/>
      <c r="H12" s="34" t="s">
        <v>37</v>
      </c>
      <c r="I12" s="42">
        <f>IF($E$12=0,"",G12/$E$12*100)</f>
      </c>
      <c r="J12" s="34" t="s">
        <v>175</v>
      </c>
      <c r="K12" s="171"/>
      <c r="L12" s="34" t="s">
        <v>37</v>
      </c>
      <c r="M12" s="43">
        <f>IF(K12=0,"",(G12+K12)/$E$12*100)</f>
      </c>
      <c r="N12" s="34" t="s">
        <v>175</v>
      </c>
      <c r="O12" s="269"/>
    </row>
    <row r="13" spans="2:15" ht="39" customHeight="1">
      <c r="B13" s="961" t="s">
        <v>56</v>
      </c>
      <c r="C13" s="961"/>
      <c r="D13" s="961"/>
      <c r="E13" s="977"/>
      <c r="F13" s="981"/>
      <c r="G13" s="172"/>
      <c r="H13" s="31" t="s">
        <v>37</v>
      </c>
      <c r="I13" s="44">
        <f aca="true" t="shared" si="0" ref="I13:I18">IF($E$12=0,"",G13/$E$12*100)</f>
      </c>
      <c r="J13" s="31" t="s">
        <v>176</v>
      </c>
      <c r="K13" s="172"/>
      <c r="L13" s="31" t="s">
        <v>37</v>
      </c>
      <c r="M13" s="45">
        <f aca="true" t="shared" si="1" ref="M13:M21">IF(K13=0,"",(G13+K13)/$E$12*100)</f>
      </c>
      <c r="N13" s="31" t="s">
        <v>175</v>
      </c>
      <c r="O13" s="226"/>
    </row>
    <row r="14" spans="2:15" ht="39" customHeight="1">
      <c r="B14" s="979" t="s">
        <v>177</v>
      </c>
      <c r="C14" s="961"/>
      <c r="D14" s="961"/>
      <c r="E14" s="977"/>
      <c r="F14" s="981"/>
      <c r="G14" s="172"/>
      <c r="H14" s="31" t="s">
        <v>37</v>
      </c>
      <c r="I14" s="44">
        <f t="shared" si="0"/>
      </c>
      <c r="J14" s="31" t="s">
        <v>175</v>
      </c>
      <c r="K14" s="172"/>
      <c r="L14" s="31" t="s">
        <v>37</v>
      </c>
      <c r="M14" s="45">
        <f t="shared" si="1"/>
      </c>
      <c r="N14" s="31" t="s">
        <v>175</v>
      </c>
      <c r="O14" s="226"/>
    </row>
    <row r="15" spans="2:15" ht="39" customHeight="1">
      <c r="B15" s="961" t="s">
        <v>178</v>
      </c>
      <c r="C15" s="961"/>
      <c r="D15" s="961"/>
      <c r="E15" s="977"/>
      <c r="F15" s="981"/>
      <c r="G15" s="172"/>
      <c r="H15" s="31" t="s">
        <v>37</v>
      </c>
      <c r="I15" s="44">
        <f t="shared" si="0"/>
      </c>
      <c r="J15" s="31" t="s">
        <v>175</v>
      </c>
      <c r="K15" s="172"/>
      <c r="L15" s="31" t="s">
        <v>37</v>
      </c>
      <c r="M15" s="45">
        <f t="shared" si="1"/>
      </c>
      <c r="N15" s="31" t="s">
        <v>175</v>
      </c>
      <c r="O15" s="226"/>
    </row>
    <row r="16" spans="2:15" ht="39" customHeight="1">
      <c r="B16" s="961" t="s">
        <v>55</v>
      </c>
      <c r="C16" s="961"/>
      <c r="D16" s="961"/>
      <c r="E16" s="977"/>
      <c r="F16" s="981"/>
      <c r="G16" s="172"/>
      <c r="H16" s="31" t="s">
        <v>37</v>
      </c>
      <c r="I16" s="44">
        <f t="shared" si="0"/>
      </c>
      <c r="J16" s="31" t="s">
        <v>175</v>
      </c>
      <c r="K16" s="172"/>
      <c r="L16" s="31" t="s">
        <v>37</v>
      </c>
      <c r="M16" s="45">
        <f t="shared" si="1"/>
      </c>
      <c r="N16" s="31" t="s">
        <v>175</v>
      </c>
      <c r="O16" s="226"/>
    </row>
    <row r="17" spans="2:15" ht="39" customHeight="1">
      <c r="B17" s="961" t="s">
        <v>57</v>
      </c>
      <c r="C17" s="961"/>
      <c r="D17" s="961"/>
      <c r="E17" s="977"/>
      <c r="F17" s="981"/>
      <c r="G17" s="172"/>
      <c r="H17" s="31" t="s">
        <v>37</v>
      </c>
      <c r="I17" s="44">
        <f t="shared" si="0"/>
      </c>
      <c r="J17" s="31" t="s">
        <v>175</v>
      </c>
      <c r="K17" s="172"/>
      <c r="L17" s="31" t="s">
        <v>37</v>
      </c>
      <c r="M17" s="45">
        <f t="shared" si="1"/>
      </c>
      <c r="N17" s="31" t="s">
        <v>175</v>
      </c>
      <c r="O17" s="226"/>
    </row>
    <row r="18" spans="2:15" ht="39" customHeight="1">
      <c r="B18" s="979" t="s">
        <v>179</v>
      </c>
      <c r="C18" s="961"/>
      <c r="D18" s="961"/>
      <c r="E18" s="977"/>
      <c r="F18" s="981"/>
      <c r="G18" s="172"/>
      <c r="H18" s="31" t="s">
        <v>37</v>
      </c>
      <c r="I18" s="44">
        <f t="shared" si="0"/>
      </c>
      <c r="J18" s="31" t="s">
        <v>175</v>
      </c>
      <c r="K18" s="172"/>
      <c r="L18" s="31" t="s">
        <v>37</v>
      </c>
      <c r="M18" s="45">
        <f t="shared" si="1"/>
      </c>
      <c r="N18" s="31" t="s">
        <v>175</v>
      </c>
      <c r="O18" s="226"/>
    </row>
    <row r="19" spans="2:15" ht="39" customHeight="1">
      <c r="B19" s="979" t="s">
        <v>330</v>
      </c>
      <c r="C19" s="961"/>
      <c r="D19" s="961"/>
      <c r="E19" s="977"/>
      <c r="F19" s="981"/>
      <c r="G19" s="270"/>
      <c r="H19" s="31" t="s">
        <v>37</v>
      </c>
      <c r="I19" s="44">
        <f>IF($E$12=0,"",G19/$E$12*100)</f>
      </c>
      <c r="J19" s="31" t="s">
        <v>175</v>
      </c>
      <c r="K19" s="270"/>
      <c r="L19" s="31" t="s">
        <v>37</v>
      </c>
      <c r="M19" s="45">
        <f>IF(K19=0,"",(G19+K19)/$E$12*100)</f>
      </c>
      <c r="N19" s="31" t="s">
        <v>175</v>
      </c>
      <c r="O19" s="226"/>
    </row>
    <row r="20" spans="2:15" ht="14.25" customHeight="1">
      <c r="B20" s="970" t="s">
        <v>58</v>
      </c>
      <c r="C20" s="971"/>
      <c r="D20" s="972"/>
      <c r="E20" s="977"/>
      <c r="F20" s="981"/>
      <c r="G20" s="953"/>
      <c r="H20" s="951" t="s">
        <v>37</v>
      </c>
      <c r="I20" s="973">
        <f>IF($E$12=0,"",G20/$E$12*100)</f>
      </c>
      <c r="J20" s="951" t="s">
        <v>39</v>
      </c>
      <c r="K20" s="953"/>
      <c r="L20" s="951" t="s">
        <v>36</v>
      </c>
      <c r="M20" s="955">
        <f t="shared" si="1"/>
      </c>
      <c r="N20" s="951" t="s">
        <v>175</v>
      </c>
      <c r="O20" s="962"/>
    </row>
    <row r="21" spans="2:15" ht="32.25" customHeight="1">
      <c r="B21" s="141" t="s">
        <v>180</v>
      </c>
      <c r="C21" s="227"/>
      <c r="D21" s="142" t="s">
        <v>181</v>
      </c>
      <c r="E21" s="978"/>
      <c r="F21" s="982"/>
      <c r="G21" s="954"/>
      <c r="H21" s="952"/>
      <c r="I21" s="974"/>
      <c r="J21" s="952"/>
      <c r="K21" s="954"/>
      <c r="L21" s="952"/>
      <c r="M21" s="956">
        <f t="shared" si="1"/>
      </c>
      <c r="N21" s="952"/>
      <c r="O21" s="963"/>
    </row>
  </sheetData>
  <sheetProtection/>
  <mergeCells count="34">
    <mergeCell ref="B14:D14"/>
    <mergeCell ref="B17:D17"/>
    <mergeCell ref="B18:D18"/>
    <mergeCell ref="F12:F21"/>
    <mergeCell ref="B19:D19"/>
    <mergeCell ref="B16:D16"/>
    <mergeCell ref="G10:H10"/>
    <mergeCell ref="I10:J10"/>
    <mergeCell ref="B20:D20"/>
    <mergeCell ref="I20:I21"/>
    <mergeCell ref="B13:D13"/>
    <mergeCell ref="G11:H11"/>
    <mergeCell ref="B12:D12"/>
    <mergeCell ref="E12:E21"/>
    <mergeCell ref="G20:G21"/>
    <mergeCell ref="H20:H21"/>
    <mergeCell ref="B9:D11"/>
    <mergeCell ref="E11:F11"/>
    <mergeCell ref="B15:D15"/>
    <mergeCell ref="O20:O21"/>
    <mergeCell ref="K10:L10"/>
    <mergeCell ref="M10:N10"/>
    <mergeCell ref="K11:L11"/>
    <mergeCell ref="N20:N21"/>
    <mergeCell ref="E9:F10"/>
    <mergeCell ref="G9:J9"/>
    <mergeCell ref="M1:O2"/>
    <mergeCell ref="J20:J21"/>
    <mergeCell ref="K20:K21"/>
    <mergeCell ref="L20:L21"/>
    <mergeCell ref="M20:M21"/>
    <mergeCell ref="K9:O9"/>
    <mergeCell ref="I11:J11"/>
    <mergeCell ref="M11:N11"/>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2024.03.01&amp;C-8-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神野 めぐみ</cp:lastModifiedBy>
  <cp:lastPrinted>2024-04-16T00:35:18Z</cp:lastPrinted>
  <dcterms:created xsi:type="dcterms:W3CDTF">2005-03-25T02:47:47Z</dcterms:created>
  <dcterms:modified xsi:type="dcterms:W3CDTF">2024-04-16T00:35:22Z</dcterms:modified>
  <cp:category/>
  <cp:version/>
  <cp:contentType/>
  <cp:contentStatus/>
</cp:coreProperties>
</file>