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E8675A8E-A3AD-4427-BBFE-2F6F5F2B8A2A}" xr6:coauthVersionLast="47" xr6:coauthVersionMax="47" xr10:uidLastSave="{00000000-0000-0000-0000-000000000000}"/>
  <bookViews>
    <workbookView xWindow="-120" yWindow="-120" windowWidth="29040" windowHeight="15720" tabRatio="905" activeTab="1" xr2:uid="{BCF9E498-63EE-4EF1-938F-AF32306DB77F}"/>
  </bookViews>
  <sheets>
    <sheet name="ﾁｪｯｸﾘｽﾄ表紙" sheetId="39" r:id="rId1"/>
    <sheet name="ﾁｪｯｸﾘｽﾄ記入表1" sheetId="1" r:id="rId2"/>
    <sheet name="ﾁｪｯｸﾘｽﾄ記入表2" sheetId="4" r:id="rId3"/>
    <sheet name="表1-①(倉庫)" sheetId="32" r:id="rId4"/>
    <sheet name="表1-②(倉庫)" sheetId="40" r:id="rId5"/>
    <sheet name="表2(倉庫)" sheetId="33" r:id="rId6"/>
    <sheet name="表1-①(港運)" sheetId="34" r:id="rId7"/>
    <sheet name="表1-②(港運)" sheetId="41" r:id="rId8"/>
    <sheet name="表2(港運)" sheetId="35" r:id="rId9"/>
    <sheet name="表3" sheetId="36" r:id="rId10"/>
    <sheet name="表4" sheetId="37" r:id="rId11"/>
    <sheet name="表5(普通倉庫、港運)" sheetId="42" r:id="rId12"/>
    <sheet name="表5(冷蔵倉庫)" sheetId="43" r:id="rId13"/>
    <sheet name="表6" sheetId="44" r:id="rId14"/>
  </sheets>
  <definedNames>
    <definedName name="_xlnm.Print_Area" localSheetId="1">ﾁｪｯｸﾘｽﾄ記入表1!$A$1:$F$36</definedName>
    <definedName name="_xlnm.Print_Area" localSheetId="2">ﾁｪｯｸﾘｽﾄ記入表2!$A$1:$F$32</definedName>
    <definedName name="_xlnm.Print_Area" localSheetId="6">'表1-①(港運)'!$B$1:$AH$34</definedName>
    <definedName name="_xlnm.Print_Area" localSheetId="3">'表1-①(倉庫)'!$B$1:$AH$34</definedName>
    <definedName name="_xlnm.Print_Area" localSheetId="8">'表2(港運)'!$B$1:$Y$28</definedName>
    <definedName name="_xlnm.Print_Area" localSheetId="5">'表2(倉庫)'!$B$1:$Y$28</definedName>
    <definedName name="_xlnm.Print_Area" localSheetId="9">表3!$A$1:$G$21</definedName>
    <definedName name="_xlnm.Print_Area" localSheetId="10">表4!$B$1:$M$20</definedName>
    <definedName name="_xlnm.Print_Area" localSheetId="11">'表5(普通倉庫、港運)'!$B$1:$L$40</definedName>
    <definedName name="_xlnm.Print_Area" localSheetId="12">'表5(冷蔵倉庫)'!$B$1:$L$40</definedName>
    <definedName name="_xlnm.Print_Area" localSheetId="13">表6!$B$1:$AC$33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4" l="1"/>
  <c r="R28" i="44"/>
  <c r="R27" i="44"/>
  <c r="R26" i="44"/>
  <c r="R25" i="44"/>
  <c r="R24" i="44"/>
  <c r="R23" i="44"/>
  <c r="R22" i="44"/>
  <c r="R21" i="44"/>
  <c r="R20" i="44"/>
  <c r="R19" i="44"/>
  <c r="R18" i="44"/>
  <c r="R17" i="44"/>
  <c r="R16" i="44"/>
  <c r="N29" i="44"/>
  <c r="M29" i="44"/>
  <c r="L29" i="44"/>
  <c r="N28" i="44"/>
  <c r="M28" i="44"/>
  <c r="L28" i="44"/>
  <c r="N27" i="44"/>
  <c r="M27" i="44"/>
  <c r="L27" i="44"/>
  <c r="N26" i="44"/>
  <c r="M26" i="44"/>
  <c r="L26" i="44"/>
  <c r="N25" i="44"/>
  <c r="M25" i="44"/>
  <c r="L25" i="44"/>
  <c r="N24" i="44"/>
  <c r="M24" i="44"/>
  <c r="L24" i="44"/>
  <c r="N23" i="44"/>
  <c r="M23" i="44"/>
  <c r="L23" i="44"/>
  <c r="N22" i="44"/>
  <c r="M22" i="44"/>
  <c r="L22" i="44"/>
  <c r="N21" i="44"/>
  <c r="M21" i="44"/>
  <c r="L21" i="44"/>
  <c r="N20" i="44"/>
  <c r="M20" i="44"/>
  <c r="L20" i="44"/>
  <c r="N19" i="44"/>
  <c r="M19" i="44"/>
  <c r="L19" i="44"/>
  <c r="N18" i="44"/>
  <c r="M18" i="44"/>
  <c r="L18" i="44"/>
  <c r="N17" i="44"/>
  <c r="M17" i="44"/>
  <c r="L17" i="44"/>
  <c r="L30" i="44" s="1"/>
  <c r="O30" i="44" s="1"/>
  <c r="P30" i="44" s="1"/>
  <c r="Q30" i="44" s="1"/>
  <c r="N16" i="44"/>
  <c r="M16" i="44"/>
  <c r="L16" i="44"/>
  <c r="R15" i="44"/>
  <c r="L15" i="44"/>
  <c r="Q16" i="33"/>
  <c r="Q25" i="33"/>
  <c r="Q16" i="35"/>
  <c r="H17" i="35"/>
  <c r="AA30" i="44"/>
  <c r="U30" i="44"/>
  <c r="E24" i="33"/>
  <c r="C24" i="33"/>
  <c r="C23" i="33"/>
  <c r="C22" i="33"/>
  <c r="C21" i="33"/>
  <c r="C20" i="33"/>
  <c r="C19" i="33"/>
  <c r="C18" i="33"/>
  <c r="C17" i="33"/>
  <c r="D24" i="35"/>
  <c r="D23" i="35"/>
  <c r="D22" i="35"/>
  <c r="D21" i="35"/>
  <c r="D20" i="35"/>
  <c r="D19" i="35"/>
  <c r="D18" i="35"/>
  <c r="D17" i="35"/>
  <c r="C24" i="35"/>
  <c r="C23" i="35"/>
  <c r="C22" i="35"/>
  <c r="C21" i="35"/>
  <c r="C20" i="35"/>
  <c r="C19" i="35"/>
  <c r="C18" i="35"/>
  <c r="C17" i="35"/>
  <c r="B24" i="35"/>
  <c r="B23" i="35"/>
  <c r="B22" i="35"/>
  <c r="B21" i="35"/>
  <c r="B20" i="35"/>
  <c r="B19" i="35"/>
  <c r="B18" i="35"/>
  <c r="B17" i="35"/>
  <c r="B16" i="35"/>
  <c r="C16" i="35"/>
  <c r="D16" i="35"/>
  <c r="D24" i="33"/>
  <c r="D23" i="33"/>
  <c r="D22" i="33"/>
  <c r="D21" i="33"/>
  <c r="D20" i="33"/>
  <c r="D19" i="33"/>
  <c r="D18" i="33"/>
  <c r="D17" i="33"/>
  <c r="B24" i="33"/>
  <c r="B23" i="33"/>
  <c r="B22" i="33"/>
  <c r="B21" i="33"/>
  <c r="B20" i="33"/>
  <c r="B19" i="33"/>
  <c r="B18" i="33"/>
  <c r="B17" i="33"/>
  <c r="R2" i="35"/>
  <c r="AA15" i="44"/>
  <c r="AA29" i="44"/>
  <c r="AA28" i="44"/>
  <c r="AA27" i="44"/>
  <c r="AA26" i="44"/>
  <c r="AA25" i="44"/>
  <c r="AA24" i="44"/>
  <c r="AA23" i="44"/>
  <c r="AA22" i="44"/>
  <c r="AA21" i="44"/>
  <c r="AA20" i="44"/>
  <c r="AA19" i="44"/>
  <c r="AA18" i="44"/>
  <c r="AA17" i="44"/>
  <c r="AA16" i="44"/>
  <c r="U16" i="44"/>
  <c r="U17" i="44"/>
  <c r="U18" i="44"/>
  <c r="U19" i="44"/>
  <c r="U20" i="44"/>
  <c r="U21" i="44"/>
  <c r="U22" i="44"/>
  <c r="U23" i="44"/>
  <c r="U24" i="44"/>
  <c r="U25" i="44"/>
  <c r="U26" i="44"/>
  <c r="U27" i="44"/>
  <c r="U28" i="44"/>
  <c r="U29" i="44"/>
  <c r="M15" i="44"/>
  <c r="N15" i="44"/>
  <c r="AF15" i="44"/>
  <c r="AG30" i="44"/>
  <c r="AH30" i="44"/>
  <c r="H30" i="44"/>
  <c r="G30" i="44"/>
  <c r="F30" i="44"/>
  <c r="E30" i="44"/>
  <c r="D30" i="44"/>
  <c r="C30" i="44"/>
  <c r="AF30" i="44"/>
  <c r="AH29" i="44"/>
  <c r="AF29" i="44"/>
  <c r="AH28" i="44"/>
  <c r="AF28" i="44"/>
  <c r="AH27" i="44"/>
  <c r="AF27" i="44"/>
  <c r="AH26" i="44"/>
  <c r="AF26" i="44"/>
  <c r="AH25" i="44"/>
  <c r="AF25" i="44"/>
  <c r="AH24" i="44"/>
  <c r="AF24" i="44"/>
  <c r="AH23" i="44"/>
  <c r="AF23" i="44"/>
  <c r="AH22" i="44"/>
  <c r="AF22" i="44"/>
  <c r="AH21" i="44"/>
  <c r="AF21" i="44"/>
  <c r="AH20" i="44"/>
  <c r="AF20" i="44"/>
  <c r="AH19" i="44"/>
  <c r="AF19" i="44"/>
  <c r="AH18" i="44"/>
  <c r="AF18" i="44"/>
  <c r="AH17" i="44"/>
  <c r="AF17" i="44"/>
  <c r="AH16" i="44"/>
  <c r="AF16" i="44"/>
  <c r="AH15" i="44"/>
  <c r="U15" i="44"/>
  <c r="Z2" i="41"/>
  <c r="Z2" i="40"/>
  <c r="M28" i="41"/>
  <c r="J28" i="41"/>
  <c r="W28" i="41"/>
  <c r="I28" i="41"/>
  <c r="F28" i="41"/>
  <c r="W27" i="41"/>
  <c r="M27" i="41"/>
  <c r="W26" i="41"/>
  <c r="M26" i="41"/>
  <c r="W25" i="41"/>
  <c r="M25" i="41"/>
  <c r="W24" i="41"/>
  <c r="M24" i="41"/>
  <c r="W23" i="41"/>
  <c r="M23" i="41"/>
  <c r="W22" i="41"/>
  <c r="M22" i="41"/>
  <c r="W21" i="41"/>
  <c r="M21" i="41"/>
  <c r="W20" i="41"/>
  <c r="M20" i="41"/>
  <c r="W19" i="41"/>
  <c r="M19" i="41"/>
  <c r="W18" i="41"/>
  <c r="M18" i="41"/>
  <c r="W17" i="41"/>
  <c r="M17" i="41"/>
  <c r="W16" i="41"/>
  <c r="M16" i="41"/>
  <c r="M28" i="40"/>
  <c r="J28" i="40"/>
  <c r="W28" i="40"/>
  <c r="I28" i="40"/>
  <c r="F28" i="40"/>
  <c r="W27" i="40"/>
  <c r="M27" i="40"/>
  <c r="W26" i="40"/>
  <c r="M26" i="40"/>
  <c r="W25" i="40"/>
  <c r="M25" i="40"/>
  <c r="W24" i="40"/>
  <c r="M24" i="40"/>
  <c r="W23" i="40"/>
  <c r="M23" i="40"/>
  <c r="W22" i="40"/>
  <c r="M22" i="40"/>
  <c r="W21" i="40"/>
  <c r="M21" i="40"/>
  <c r="W20" i="40"/>
  <c r="M20" i="40"/>
  <c r="W19" i="40"/>
  <c r="M19" i="40"/>
  <c r="W18" i="40"/>
  <c r="M18" i="40"/>
  <c r="W17" i="40"/>
  <c r="M17" i="40"/>
  <c r="W16" i="40"/>
  <c r="M16" i="40"/>
  <c r="R2" i="33"/>
  <c r="AF26" i="34"/>
  <c r="AF26" i="32"/>
  <c r="K20" i="37"/>
  <c r="G20" i="37"/>
  <c r="K19" i="37"/>
  <c r="G19" i="37"/>
  <c r="K18" i="37"/>
  <c r="G18" i="37"/>
  <c r="K17" i="37"/>
  <c r="G17" i="37"/>
  <c r="K16" i="37"/>
  <c r="G16" i="37"/>
  <c r="K15" i="37"/>
  <c r="G15" i="37"/>
  <c r="K14" i="37"/>
  <c r="G14" i="37"/>
  <c r="K13" i="37"/>
  <c r="G13" i="37"/>
  <c r="L26" i="34"/>
  <c r="T26" i="34"/>
  <c r="AC25" i="34"/>
  <c r="AD25" i="34"/>
  <c r="AE25" i="34"/>
  <c r="W25" i="34"/>
  <c r="H24" i="35"/>
  <c r="N24" i="35"/>
  <c r="T25" i="34"/>
  <c r="E24" i="35"/>
  <c r="G24" i="35"/>
  <c r="AC24" i="34"/>
  <c r="Q23" i="35"/>
  <c r="W23" i="35"/>
  <c r="W24" i="34"/>
  <c r="H23" i="35"/>
  <c r="N23" i="35"/>
  <c r="T24" i="34"/>
  <c r="E23" i="35"/>
  <c r="G23" i="35"/>
  <c r="AC23" i="34"/>
  <c r="Q22" i="35"/>
  <c r="W22" i="35"/>
  <c r="W23" i="34"/>
  <c r="H22" i="35"/>
  <c r="N22" i="35"/>
  <c r="T23" i="34"/>
  <c r="E22" i="35"/>
  <c r="G22" i="35"/>
  <c r="AC22" i="34"/>
  <c r="Q21" i="35"/>
  <c r="W21" i="35"/>
  <c r="W22" i="34"/>
  <c r="H21" i="35"/>
  <c r="N21" i="35"/>
  <c r="T22" i="34"/>
  <c r="E21" i="35"/>
  <c r="G21" i="35"/>
  <c r="AC21" i="34"/>
  <c r="Q20" i="35"/>
  <c r="W20" i="35"/>
  <c r="W21" i="34"/>
  <c r="H20" i="35"/>
  <c r="N20" i="35"/>
  <c r="T21" i="34"/>
  <c r="E20" i="35"/>
  <c r="G20" i="35"/>
  <c r="AC20" i="34"/>
  <c r="Q19" i="35"/>
  <c r="W19" i="35"/>
  <c r="W20" i="34"/>
  <c r="H19" i="35"/>
  <c r="N19" i="35"/>
  <c r="T20" i="34"/>
  <c r="E19" i="35"/>
  <c r="G19" i="35"/>
  <c r="AC19" i="34"/>
  <c r="AF19" i="34"/>
  <c r="Q18" i="35"/>
  <c r="W18" i="35"/>
  <c r="W19" i="34"/>
  <c r="H18" i="35"/>
  <c r="N18" i="35"/>
  <c r="T19" i="34"/>
  <c r="E18" i="35"/>
  <c r="G18" i="35"/>
  <c r="AC18" i="34"/>
  <c r="Q17" i="35"/>
  <c r="W17" i="35"/>
  <c r="W18" i="34"/>
  <c r="N17" i="35"/>
  <c r="T18" i="34"/>
  <c r="E17" i="35"/>
  <c r="G17" i="35"/>
  <c r="AC17" i="34"/>
  <c r="W16" i="35"/>
  <c r="W25" i="35"/>
  <c r="W17" i="34"/>
  <c r="H16" i="35"/>
  <c r="N16" i="35"/>
  <c r="T17" i="34"/>
  <c r="E16" i="35"/>
  <c r="G16" i="35"/>
  <c r="D16" i="33"/>
  <c r="C16" i="33"/>
  <c r="B16" i="33"/>
  <c r="L26" i="32"/>
  <c r="T26" i="32"/>
  <c r="AC25" i="32"/>
  <c r="AD25" i="32"/>
  <c r="AE25" i="32"/>
  <c r="W25" i="32"/>
  <c r="H24" i="33"/>
  <c r="N24" i="33"/>
  <c r="T25" i="32"/>
  <c r="G24" i="33"/>
  <c r="AC24" i="32"/>
  <c r="Q23" i="33"/>
  <c r="W23" i="33"/>
  <c r="W24" i="32"/>
  <c r="H23" i="33"/>
  <c r="N23" i="33"/>
  <c r="T24" i="32"/>
  <c r="E23" i="33"/>
  <c r="G23" i="33"/>
  <c r="AC23" i="32"/>
  <c r="AF23" i="32"/>
  <c r="W23" i="32"/>
  <c r="H22" i="33"/>
  <c r="N22" i="33"/>
  <c r="T23" i="32"/>
  <c r="E22" i="33"/>
  <c r="G22" i="33"/>
  <c r="AC22" i="32"/>
  <c r="AF22" i="32"/>
  <c r="W22" i="32"/>
  <c r="H21" i="33"/>
  <c r="N21" i="33"/>
  <c r="T22" i="32"/>
  <c r="E21" i="33"/>
  <c r="G21" i="33"/>
  <c r="AC21" i="32"/>
  <c r="Q20" i="33"/>
  <c r="W20" i="33"/>
  <c r="W21" i="32"/>
  <c r="H20" i="33"/>
  <c r="N20" i="33"/>
  <c r="T21" i="32"/>
  <c r="E20" i="33"/>
  <c r="G20" i="33"/>
  <c r="AC20" i="32"/>
  <c r="Q19" i="33"/>
  <c r="W19" i="33"/>
  <c r="W20" i="32"/>
  <c r="H19" i="33"/>
  <c r="N19" i="33"/>
  <c r="T20" i="32"/>
  <c r="E19" i="33"/>
  <c r="G19" i="33"/>
  <c r="AC19" i="32"/>
  <c r="AD19" i="32"/>
  <c r="AE19" i="32"/>
  <c r="W19" i="32"/>
  <c r="H18" i="33"/>
  <c r="N18" i="33"/>
  <c r="T19" i="32"/>
  <c r="E18" i="33"/>
  <c r="G18" i="33"/>
  <c r="AC18" i="32"/>
  <c r="AD18" i="32"/>
  <c r="AE18" i="32"/>
  <c r="W18" i="32"/>
  <c r="H17" i="33"/>
  <c r="N17" i="33"/>
  <c r="T18" i="32"/>
  <c r="E17" i="33"/>
  <c r="G17" i="33"/>
  <c r="AC17" i="32"/>
  <c r="W16" i="33"/>
  <c r="W25" i="33"/>
  <c r="W17" i="32"/>
  <c r="H16" i="33"/>
  <c r="N16" i="33"/>
  <c r="T17" i="32"/>
  <c r="E16" i="33"/>
  <c r="G16" i="33"/>
  <c r="AF23" i="34"/>
  <c r="AF17" i="34"/>
  <c r="AF18" i="32"/>
  <c r="Q17" i="33"/>
  <c r="W17" i="33"/>
  <c r="AD17" i="34"/>
  <c r="AE17" i="34"/>
  <c r="AD23" i="34"/>
  <c r="AE23" i="34"/>
  <c r="AD19" i="34"/>
  <c r="AE19" i="34"/>
  <c r="Q24" i="33"/>
  <c r="W24" i="33"/>
  <c r="AD21" i="32"/>
  <c r="AE21" i="32"/>
  <c r="AD23" i="32"/>
  <c r="AE23" i="32"/>
  <c r="AD24" i="34"/>
  <c r="AE24" i="34"/>
  <c r="AD18" i="34"/>
  <c r="AE18" i="34"/>
  <c r="AF18" i="34"/>
  <c r="AF20" i="34"/>
  <c r="AF24" i="34"/>
  <c r="AF22" i="34"/>
  <c r="AC26" i="34"/>
  <c r="AD22" i="34"/>
  <c r="AE22" i="34"/>
  <c r="AD20" i="34"/>
  <c r="AE20" i="34"/>
  <c r="AF25" i="34"/>
  <c r="Q24" i="35"/>
  <c r="AF21" i="34"/>
  <c r="AD21" i="34"/>
  <c r="AE21" i="34"/>
  <c r="AF21" i="32"/>
  <c r="AF25" i="32"/>
  <c r="AD24" i="32"/>
  <c r="AE24" i="32"/>
  <c r="AF24" i="32"/>
  <c r="Q22" i="33"/>
  <c r="W22" i="33"/>
  <c r="Q21" i="33"/>
  <c r="W21" i="33"/>
  <c r="AD22" i="32"/>
  <c r="AE22" i="32"/>
  <c r="AF19" i="32"/>
  <c r="Q18" i="33"/>
  <c r="AF20" i="32"/>
  <c r="AD20" i="32"/>
  <c r="AE20" i="32"/>
  <c r="AC26" i="32"/>
  <c r="AF17" i="32"/>
  <c r="AD17" i="32"/>
  <c r="Q25" i="35"/>
  <c r="W24" i="35"/>
  <c r="W18" i="33"/>
  <c r="AD26" i="34"/>
  <c r="AE26" i="34"/>
  <c r="AE17" i="32"/>
  <c r="AE26" i="32"/>
  <c r="AD26" i="32"/>
  <c r="T25" i="33"/>
  <c r="T25" i="35"/>
  <c r="R30" i="44" l="1"/>
</calcChain>
</file>

<file path=xl/sharedStrings.xml><?xml version="1.0" encoding="utf-8"?>
<sst xmlns="http://schemas.openxmlformats.org/spreadsheetml/2006/main" count="875" uniqueCount="360">
  <si>
    <t>〔1〕</t>
  </si>
  <si>
    <t>〔2〕</t>
  </si>
  <si>
    <t>〔3〕</t>
  </si>
  <si>
    <t>今期目標</t>
    <rPh sb="0" eb="2">
      <t>コンキ</t>
    </rPh>
    <rPh sb="2" eb="4">
      <t>モクヒョウ</t>
    </rPh>
    <phoneticPr fontId="3"/>
  </si>
  <si>
    <t>前期実績</t>
    <rPh sb="0" eb="2">
      <t>ゼンキ</t>
    </rPh>
    <rPh sb="2" eb="4">
      <t>ジッセキ</t>
    </rPh>
    <phoneticPr fontId="3"/>
  </si>
  <si>
    <t>取　　　　　　　　　　　組</t>
    <rPh sb="0" eb="1">
      <t>トリ</t>
    </rPh>
    <rPh sb="12" eb="13">
      <t>クミ</t>
    </rPh>
    <phoneticPr fontId="3"/>
  </si>
  <si>
    <t>記　入　欄</t>
    <rPh sb="0" eb="1">
      <t>キ</t>
    </rPh>
    <rPh sb="2" eb="3">
      <t>ニュウ</t>
    </rPh>
    <rPh sb="4" eb="5">
      <t>ラン</t>
    </rPh>
    <phoneticPr fontId="3"/>
  </si>
  <si>
    <t>倉庫・上屋関係</t>
    <rPh sb="0" eb="2">
      <t>ソウコ</t>
    </rPh>
    <rPh sb="3" eb="5">
      <t>ウワヤ</t>
    </rPh>
    <rPh sb="5" eb="7">
      <t>カンケイ</t>
    </rPh>
    <phoneticPr fontId="3"/>
  </si>
  <si>
    <t>荷役機械関係（フォークリフト等）</t>
    <rPh sb="0" eb="2">
      <t>ニヤク</t>
    </rPh>
    <rPh sb="2" eb="4">
      <t>キカイ</t>
    </rPh>
    <rPh sb="4" eb="6">
      <t>カンケイ</t>
    </rPh>
    <rPh sb="14" eb="15">
      <t>トウ</t>
    </rPh>
    <phoneticPr fontId="3"/>
  </si>
  <si>
    <t>※上記の項目のうち1項目でも基礎的な知識についての教育・指導を行っている場合はレベル1となります。</t>
  </si>
  <si>
    <t>装置
（進相コンデンサ、
高効率トランス等）</t>
    <rPh sb="0" eb="2">
      <t>ソウチ</t>
    </rPh>
    <rPh sb="4" eb="5">
      <t>シン</t>
    </rPh>
    <rPh sb="5" eb="6">
      <t>ソウ</t>
    </rPh>
    <rPh sb="13" eb="16">
      <t>コウコウリツ</t>
    </rPh>
    <rPh sb="20" eb="21">
      <t>トウ</t>
    </rPh>
    <phoneticPr fontId="3"/>
  </si>
  <si>
    <t>現在の状況</t>
    <rPh sb="0" eb="2">
      <t>ゲンザイ</t>
    </rPh>
    <rPh sb="3" eb="5">
      <t>ジョウキョウ</t>
    </rPh>
    <phoneticPr fontId="3"/>
  </si>
  <si>
    <t>今後の導入計画</t>
    <rPh sb="0" eb="2">
      <t>コンゴ</t>
    </rPh>
    <rPh sb="3" eb="5">
      <t>ドウニュウ</t>
    </rPh>
    <rPh sb="5" eb="7">
      <t>ケイカク</t>
    </rPh>
    <phoneticPr fontId="3"/>
  </si>
  <si>
    <t>導入率</t>
    <rPh sb="0" eb="2">
      <t>ドウニュウ</t>
    </rPh>
    <rPh sb="2" eb="3">
      <t>リツ</t>
    </rPh>
    <phoneticPr fontId="3"/>
  </si>
  <si>
    <t>時期
（いつまでに）</t>
    <rPh sb="0" eb="2">
      <t>ジキ</t>
    </rPh>
    <phoneticPr fontId="3"/>
  </si>
  <si>
    <t>台</t>
    <rPh sb="0" eb="1">
      <t>ダイ</t>
    </rPh>
    <phoneticPr fontId="3"/>
  </si>
  <si>
    <t>追加導入
計画台数</t>
    <rPh sb="0" eb="2">
      <t>ツイカ</t>
    </rPh>
    <rPh sb="2" eb="4">
      <t>ドウニュウ</t>
    </rPh>
    <rPh sb="5" eb="7">
      <t>ケイカク</t>
    </rPh>
    <rPh sb="7" eb="9">
      <t>ダイスウ</t>
    </rPh>
    <phoneticPr fontId="3"/>
  </si>
  <si>
    <t>改善率（％）</t>
    <rPh sb="0" eb="2">
      <t>カイゼン</t>
    </rPh>
    <rPh sb="2" eb="3">
      <t>リツ</t>
    </rPh>
    <phoneticPr fontId="3"/>
  </si>
  <si>
    <t>単位</t>
    <rPh sb="0" eb="2">
      <t>タンイ</t>
    </rPh>
    <phoneticPr fontId="3"/>
  </si>
  <si>
    <t>全体(事業所）</t>
    <rPh sb="0" eb="2">
      <t>ゼンタイ</t>
    </rPh>
    <rPh sb="3" eb="6">
      <t>ジギョウショ</t>
    </rPh>
    <phoneticPr fontId="3"/>
  </si>
  <si>
    <t>発生量</t>
    <rPh sb="0" eb="2">
      <t>ハッセイ</t>
    </rPh>
    <rPh sb="2" eb="3">
      <t>リョウ</t>
    </rPh>
    <phoneticPr fontId="3"/>
  </si>
  <si>
    <t>３．廃棄物の発生抑制、適正処理及びリサイクルの推進</t>
    <rPh sb="6" eb="8">
      <t>ハッセイ</t>
    </rPh>
    <rPh sb="8" eb="10">
      <t>ヨクセイ</t>
    </rPh>
    <rPh sb="15" eb="16">
      <t>オヨ</t>
    </rPh>
    <phoneticPr fontId="2"/>
  </si>
  <si>
    <t>１．環境保全のための仕組み・体制の整備</t>
    <phoneticPr fontId="2"/>
  </si>
  <si>
    <t>A</t>
  </si>
  <si>
    <t>〔2〕</t>
    <phoneticPr fontId="2"/>
  </si>
  <si>
    <t>Yes</t>
    <phoneticPr fontId="3"/>
  </si>
  <si>
    <t>No</t>
    <phoneticPr fontId="3"/>
  </si>
  <si>
    <t>レベル</t>
    <phoneticPr fontId="3"/>
  </si>
  <si>
    <t>〔1〕</t>
    <phoneticPr fontId="3"/>
  </si>
  <si>
    <t>〔2〕</t>
    <phoneticPr fontId="3"/>
  </si>
  <si>
    <t>〔3〕</t>
    <phoneticPr fontId="3"/>
  </si>
  <si>
    <t>軽油</t>
    <rPh sb="0" eb="2">
      <t>ケイユ</t>
    </rPh>
    <phoneticPr fontId="3"/>
  </si>
  <si>
    <t>電気使用量</t>
    <rPh sb="0" eb="2">
      <t>デンキ</t>
    </rPh>
    <rPh sb="2" eb="5">
      <t>シヨウリョウ</t>
    </rPh>
    <phoneticPr fontId="3"/>
  </si>
  <si>
    <t>燃料使用量</t>
    <rPh sb="0" eb="2">
      <t>ネンリョウ</t>
    </rPh>
    <rPh sb="2" eb="5">
      <t>シヨウリョウ</t>
    </rPh>
    <phoneticPr fontId="3"/>
  </si>
  <si>
    <t>A重油</t>
    <rPh sb="1" eb="3">
      <t>ジュウユ</t>
    </rPh>
    <phoneticPr fontId="3"/>
  </si>
  <si>
    <t>灯油</t>
    <rPh sb="0" eb="2">
      <t>トウユ</t>
    </rPh>
    <phoneticPr fontId="3"/>
  </si>
  <si>
    <t>４．管理部門（事務所）における環境保全の推進</t>
    <phoneticPr fontId="3"/>
  </si>
  <si>
    <t>前期発生量</t>
    <rPh sb="0" eb="2">
      <t>ゼンキ</t>
    </rPh>
    <rPh sb="2" eb="4">
      <t>ハッセイ</t>
    </rPh>
    <rPh sb="4" eb="5">
      <t>リョウ</t>
    </rPh>
    <phoneticPr fontId="3"/>
  </si>
  <si>
    <t>廃棄物の発生抑制 ・ リサイクルの今期目標</t>
    <rPh sb="0" eb="3">
      <t>ハイキブツ</t>
    </rPh>
    <rPh sb="4" eb="6">
      <t>ハッセイ</t>
    </rPh>
    <rPh sb="6" eb="8">
      <t>ヨクセイ</t>
    </rPh>
    <rPh sb="17" eb="19">
      <t>コンキ</t>
    </rPh>
    <rPh sb="19" eb="21">
      <t>モクヒョウ</t>
    </rPh>
    <phoneticPr fontId="3"/>
  </si>
  <si>
    <t>都市ガス</t>
    <rPh sb="0" eb="2">
      <t>トシ</t>
    </rPh>
    <phoneticPr fontId="3"/>
  </si>
  <si>
    <t>グリーン経営認証</t>
    <rPh sb="6" eb="8">
      <t>ニ</t>
    </rPh>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</si>
  <si>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</si>
  <si>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複数事業所を一括して申請する場合</t>
    <rPh sb="0" eb="2">
      <t>フクスウ</t>
    </rPh>
    <rPh sb="2" eb="5">
      <t>ジギョウショ</t>
    </rPh>
    <rPh sb="6" eb="8">
      <t>イッカツ</t>
    </rPh>
    <rPh sb="10" eb="12">
      <t>シンセイ</t>
    </rPh>
    <rPh sb="14" eb="16">
      <t>バアイ</t>
    </rPh>
    <phoneticPr fontId="3"/>
  </si>
  <si>
    <t>＊　全事業所をとりまとめて1部作成</t>
    <rPh sb="2" eb="3">
      <t>ゼン</t>
    </rPh>
    <rPh sb="3" eb="6">
      <t>ジギョウショ</t>
    </rPh>
    <rPh sb="14" eb="15">
      <t>ブ</t>
    </rPh>
    <rPh sb="15" eb="17">
      <t>サクセイ</t>
    </rPh>
    <phoneticPr fontId="3"/>
  </si>
  <si>
    <t>　タイヤの空気圧を適正にする</t>
    <rPh sb="5" eb="8">
      <t>クウキアツ</t>
    </rPh>
    <rPh sb="9" eb="11">
      <t>テキセイ</t>
    </rPh>
    <phoneticPr fontId="3"/>
  </si>
  <si>
    <t>　その他</t>
    <rPh sb="3" eb="4">
      <t>タ</t>
    </rPh>
    <phoneticPr fontId="3"/>
  </si>
  <si>
    <t>導入可能な
機器の台数</t>
    <rPh sb="0" eb="2">
      <t>ドウニュウ</t>
    </rPh>
    <rPh sb="2" eb="4">
      <t>カノウ</t>
    </rPh>
    <rPh sb="6" eb="8">
      <t>キキ</t>
    </rPh>
    <rPh sb="9" eb="11">
      <t>ダイスウ</t>
    </rPh>
    <phoneticPr fontId="3"/>
  </si>
  <si>
    <t>導入実績
台数</t>
    <rPh sb="0" eb="2">
      <t>ドウニュウ</t>
    </rPh>
    <rPh sb="2" eb="4">
      <t>ジッセキ</t>
    </rPh>
    <rPh sb="5" eb="7">
      <t>ダイスウ</t>
    </rPh>
    <phoneticPr fontId="3"/>
  </si>
  <si>
    <t>1-1【環境方針】</t>
    <phoneticPr fontId="2"/>
  </si>
  <si>
    <t>1-3【推進体制】</t>
    <phoneticPr fontId="2"/>
  </si>
  <si>
    <t>1-4【従業員に対する環境教育】</t>
    <phoneticPr fontId="2"/>
  </si>
  <si>
    <t>2-1【電気使用原単位等に関する定量的な目標の設定等】</t>
    <rPh sb="4" eb="6">
      <t>デンキ</t>
    </rPh>
    <rPh sb="6" eb="8">
      <t>シヨウ</t>
    </rPh>
    <phoneticPr fontId="2"/>
  </si>
  <si>
    <t>2-3【省エネ設備・機器の導入】（事務所に関するものは除く）</t>
    <rPh sb="4" eb="5">
      <t>ショウ</t>
    </rPh>
    <rPh sb="7" eb="9">
      <t>セツビ</t>
    </rPh>
    <rPh sb="10" eb="12">
      <t>キキ</t>
    </rPh>
    <rPh sb="13" eb="15">
      <t>ドウニュウ</t>
    </rPh>
    <rPh sb="17" eb="19">
      <t>ジム</t>
    </rPh>
    <rPh sb="19" eb="20">
      <t>ショ</t>
    </rPh>
    <rPh sb="21" eb="22">
      <t>カン</t>
    </rPh>
    <rPh sb="27" eb="28">
      <t>ノゾ</t>
    </rPh>
    <phoneticPr fontId="2"/>
  </si>
  <si>
    <t>2-4【施設及び設備の保守点検】</t>
    <phoneticPr fontId="2"/>
  </si>
  <si>
    <t>3-1【従業員に対する廃棄物に関する教育】</t>
    <rPh sb="4" eb="7">
      <t>ジュウギョウイン</t>
    </rPh>
    <rPh sb="8" eb="9">
      <t>タイ</t>
    </rPh>
    <rPh sb="15" eb="16">
      <t>カン</t>
    </rPh>
    <rPh sb="18" eb="20">
      <t>キョウイク</t>
    </rPh>
    <phoneticPr fontId="2"/>
  </si>
  <si>
    <t>3-2【廃棄物の適正処理】</t>
    <phoneticPr fontId="2"/>
  </si>
  <si>
    <t>3-3【廃棄物の発生抑制、リサイクル】</t>
    <rPh sb="8" eb="10">
      <t>ハッセイ</t>
    </rPh>
    <rPh sb="10" eb="12">
      <t>ヨクセイ</t>
    </rPh>
    <phoneticPr fontId="2"/>
  </si>
  <si>
    <t>4-1【管理部門（事務所）における環境保全】</t>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</si>
  <si>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</si>
  <si>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</si>
  <si>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</si>
  <si>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</si>
  <si>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</si>
  <si>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1-2【環境行動計画の作成・見直し】</t>
    <rPh sb="4" eb="6">
      <t>カンキョウ</t>
    </rPh>
    <rPh sb="6" eb="8">
      <t>コウドウ</t>
    </rPh>
    <rPh sb="8" eb="10">
      <t>ケイカク</t>
    </rPh>
    <rPh sb="11" eb="13">
      <t>サクセイ</t>
    </rPh>
    <rPh sb="14" eb="16">
      <t>ミナオ</t>
    </rPh>
    <phoneticPr fontId="2"/>
  </si>
  <si>
    <t>　・コピー用紙等の紙使用量削減に努める</t>
    <rPh sb="5" eb="7">
      <t>ヨウシ</t>
    </rPh>
    <phoneticPr fontId="3"/>
  </si>
  <si>
    <t>2-2【業務の効率化の実施体制】</t>
    <rPh sb="11" eb="13">
      <t>ジッシ</t>
    </rPh>
    <rPh sb="13" eb="15">
      <t>タイセイ</t>
    </rPh>
    <phoneticPr fontId="2"/>
  </si>
  <si>
    <t>　　　　　　　　 埼玉物流センター</t>
    <rPh sb="9" eb="11">
      <t>サイタマ</t>
    </rPh>
    <rPh sb="11" eb="13">
      <t>ブツリュウ</t>
    </rPh>
    <phoneticPr fontId="3"/>
  </si>
  <si>
    <t>（※2）記入例：　出洲海浜倉庫1号、2号</t>
    <rPh sb="4" eb="6">
      <t>キニュウ</t>
    </rPh>
    <rPh sb="6" eb="7">
      <t>レイ</t>
    </rPh>
    <rPh sb="9" eb="10">
      <t>デ</t>
    </rPh>
    <rPh sb="10" eb="11">
      <t>ス</t>
    </rPh>
    <rPh sb="11" eb="13">
      <t>カイヒン</t>
    </rPh>
    <rPh sb="13" eb="15">
      <t>ソウコ</t>
    </rPh>
    <rPh sb="16" eb="17">
      <t>ゴウ</t>
    </rPh>
    <rPh sb="19" eb="20">
      <t>ゴウ</t>
    </rPh>
    <phoneticPr fontId="3"/>
  </si>
  <si>
    <t>（※2）記入例：　出洲２号上屋</t>
    <rPh sb="4" eb="6">
      <t>キニュウ</t>
    </rPh>
    <rPh sb="6" eb="7">
      <t>レイ</t>
    </rPh>
    <rPh sb="9" eb="10">
      <t>デ</t>
    </rPh>
    <rPh sb="10" eb="11">
      <t>ス</t>
    </rPh>
    <rPh sb="12" eb="13">
      <t>ゴウ</t>
    </rPh>
    <rPh sb="13" eb="15">
      <t>ウワヤ</t>
    </rPh>
    <phoneticPr fontId="3"/>
  </si>
  <si>
    <t>　　　　　　　　 夢洲物流センター</t>
    <rPh sb="9" eb="10">
      <t>ユメ</t>
    </rPh>
    <rPh sb="10" eb="11">
      <t>ス</t>
    </rPh>
    <rPh sb="11" eb="13">
      <t>ブツリュウ</t>
    </rPh>
    <phoneticPr fontId="3"/>
  </si>
  <si>
    <t>（※1）記入例：　（関東営業所）　千葉出洲埠頭</t>
    <rPh sb="4" eb="6">
      <t>キニュウ</t>
    </rPh>
    <rPh sb="6" eb="7">
      <t>レイ</t>
    </rPh>
    <rPh sb="10" eb="12">
      <t>カントウ</t>
    </rPh>
    <rPh sb="12" eb="15">
      <t>エイギョウショ</t>
    </rPh>
    <rPh sb="17" eb="19">
      <t>チバ</t>
    </rPh>
    <rPh sb="19" eb="20">
      <t>デ</t>
    </rPh>
    <rPh sb="20" eb="21">
      <t>ス</t>
    </rPh>
    <rPh sb="21" eb="23">
      <t>フトウ</t>
    </rPh>
    <phoneticPr fontId="3"/>
  </si>
  <si>
    <t>　　　　　　　　 （関西支店）　　夢洲コンテナ埠頭</t>
    <rPh sb="10" eb="12">
      <t>カンサイ</t>
    </rPh>
    <rPh sb="12" eb="14">
      <t>シテン</t>
    </rPh>
    <rPh sb="17" eb="18">
      <t>ユメ</t>
    </rPh>
    <rPh sb="18" eb="19">
      <t>ス</t>
    </rPh>
    <rPh sb="23" eb="25">
      <t>フトウ</t>
    </rPh>
    <phoneticPr fontId="3"/>
  </si>
  <si>
    <t>（※1）記入例：　（千葉営業所）　普通倉庫</t>
    <rPh sb="4" eb="6">
      <t>キニュウ</t>
    </rPh>
    <rPh sb="6" eb="7">
      <t>レイ</t>
    </rPh>
    <rPh sb="10" eb="12">
      <t>チバ</t>
    </rPh>
    <rPh sb="12" eb="15">
      <t>エイギョウショ</t>
    </rPh>
    <rPh sb="17" eb="19">
      <t>フツウ</t>
    </rPh>
    <rPh sb="19" eb="21">
      <t>ソウコ</t>
    </rPh>
    <phoneticPr fontId="3"/>
  </si>
  <si>
    <t>　　　　　　　　 （埼玉営業所）　冷蔵倉庫</t>
    <rPh sb="10" eb="12">
      <t>サイタマ</t>
    </rPh>
    <rPh sb="12" eb="15">
      <t>エイギョウショ</t>
    </rPh>
    <rPh sb="17" eb="19">
      <t>レイゾウ</t>
    </rPh>
    <rPh sb="19" eb="21">
      <t>ソウコ</t>
    </rPh>
    <phoneticPr fontId="3"/>
  </si>
  <si>
    <r>
      <t>所管容積</t>
    </r>
    <r>
      <rPr>
        <sz val="9"/>
        <rFont val="ＭＳ Ｐゴシック"/>
        <family val="3"/>
        <charset val="128"/>
      </rPr>
      <t xml:space="preserve">
（冷蔵倉庫）
又は
</t>
    </r>
    <r>
      <rPr>
        <u/>
        <sz val="9"/>
        <rFont val="ＭＳ Ｐゴシック"/>
        <family val="3"/>
        <charset val="128"/>
      </rPr>
      <t>所管面積</t>
    </r>
    <r>
      <rPr>
        <sz val="9"/>
        <rFont val="ＭＳ Ｐゴシック"/>
        <family val="3"/>
        <charset val="128"/>
      </rPr>
      <t xml:space="preserve">
（その他倉庫）</t>
    </r>
    <rPh sb="0" eb="2">
      <t>ショカン</t>
    </rPh>
    <rPh sb="2" eb="4">
      <t>ヨウセキ</t>
    </rPh>
    <rPh sb="6" eb="8">
      <t>レイゾウ</t>
    </rPh>
    <rPh sb="8" eb="10">
      <t>ソウコ</t>
    </rPh>
    <rPh sb="12" eb="13">
      <t>マタ</t>
    </rPh>
    <rPh sb="15" eb="17">
      <t>ショカン</t>
    </rPh>
    <rPh sb="17" eb="19">
      <t>メンセキ</t>
    </rPh>
    <rPh sb="23" eb="24">
      <t>タ</t>
    </rPh>
    <rPh sb="24" eb="26">
      <t>ソウコ</t>
    </rPh>
    <phoneticPr fontId="3"/>
  </si>
  <si>
    <t>（※4）　二酸化炭素排出係数</t>
    <rPh sb="5" eb="8">
      <t>ニサンカ</t>
    </rPh>
    <rPh sb="8" eb="10">
      <t>タンソ</t>
    </rPh>
    <rPh sb="10" eb="12">
      <t>ハイシュツ</t>
    </rPh>
    <rPh sb="12" eb="14">
      <t>ケイスウ</t>
    </rPh>
    <phoneticPr fontId="3"/>
  </si>
  <si>
    <t>電気（一般電）</t>
    <rPh sb="0" eb="2">
      <t>デンキ</t>
    </rPh>
    <rPh sb="3" eb="5">
      <t>イッパン</t>
    </rPh>
    <rPh sb="5" eb="6">
      <t>デン</t>
    </rPh>
    <phoneticPr fontId="3"/>
  </si>
  <si>
    <t>（※3）単位は業務のエネルギー効率を把握しやすいものを</t>
    <rPh sb="7" eb="9">
      <t>ギョウム</t>
    </rPh>
    <rPh sb="15" eb="17">
      <t>コウリツ</t>
    </rPh>
    <rPh sb="18" eb="20">
      <t>ハアク</t>
    </rPh>
    <phoneticPr fontId="3"/>
  </si>
  <si>
    <t>B・C重油</t>
    <rPh sb="3" eb="5">
      <t>ジュウユ</t>
    </rPh>
    <phoneticPr fontId="3"/>
  </si>
  <si>
    <t>LPG（液体）</t>
    <rPh sb="4" eb="5">
      <t>エキ</t>
    </rPh>
    <rPh sb="5" eb="6">
      <t>タイ</t>
    </rPh>
    <phoneticPr fontId="3"/>
  </si>
  <si>
    <t>LPG（気体）</t>
    <rPh sb="4" eb="5">
      <t>キ</t>
    </rPh>
    <rPh sb="5" eb="6">
      <t>タイ</t>
    </rPh>
    <phoneticPr fontId="3"/>
  </si>
  <si>
    <t>実 績 把 握 対 象 期 間</t>
    <rPh sb="0" eb="1">
      <t>ジツ</t>
    </rPh>
    <rPh sb="2" eb="3">
      <t>イサオ</t>
    </rPh>
    <rPh sb="4" eb="5">
      <t>タバ</t>
    </rPh>
    <phoneticPr fontId="3"/>
  </si>
  <si>
    <t>年</t>
    <rPh sb="0" eb="1">
      <t>ネン</t>
    </rPh>
    <phoneticPr fontId="3"/>
  </si>
  <si>
    <t>月</t>
    <rPh sb="0" eb="1">
      <t>ツキ</t>
    </rPh>
    <phoneticPr fontId="3"/>
  </si>
  <si>
    <t>二酸化炭素
排出量</t>
    <rPh sb="0" eb="3">
      <t>ニサンカ</t>
    </rPh>
    <rPh sb="3" eb="5">
      <t>タンソ</t>
    </rPh>
    <rPh sb="6" eb="8">
      <t>ハイシュツ</t>
    </rPh>
    <rPh sb="8" eb="9">
      <t>リョウ</t>
    </rPh>
    <phoneticPr fontId="3"/>
  </si>
  <si>
    <t>二酸化炭素
排出原単位</t>
  </si>
  <si>
    <t>改善率
％</t>
    <rPh sb="0" eb="2">
      <t>カイゼン</t>
    </rPh>
    <rPh sb="2" eb="3">
      <t>リツ</t>
    </rPh>
    <phoneticPr fontId="3"/>
  </si>
  <si>
    <t>両事業一括申請事業所には○を
記入</t>
    <rPh sb="0" eb="1">
      <t>リョウ</t>
    </rPh>
    <rPh sb="1" eb="3">
      <t>ジギョウ</t>
    </rPh>
    <rPh sb="3" eb="5">
      <t>イッカツ</t>
    </rPh>
    <rPh sb="5" eb="7">
      <t>シンセイ</t>
    </rPh>
    <rPh sb="7" eb="10">
      <t>ジギョウショ</t>
    </rPh>
    <rPh sb="15" eb="17">
      <t>キニュウ</t>
    </rPh>
    <phoneticPr fontId="3"/>
  </si>
  <si>
    <t>電気使用
原単位</t>
    <rPh sb="0" eb="2">
      <t>デンキ</t>
    </rPh>
    <rPh sb="2" eb="4">
      <t>シヨウ</t>
    </rPh>
    <rPh sb="5" eb="8">
      <t>ゲンタンイ</t>
    </rPh>
    <phoneticPr fontId="3"/>
  </si>
  <si>
    <t>燃料使用
原単位</t>
    <rPh sb="0" eb="2">
      <t>ネンリョウ</t>
    </rPh>
    <rPh sb="2" eb="4">
      <t>シヨウ</t>
    </rPh>
    <rPh sb="5" eb="8">
      <t>ゲンタンイ</t>
    </rPh>
    <phoneticPr fontId="3"/>
  </si>
  <si>
    <t>使用
エネルギー
（種類）</t>
    <rPh sb="0" eb="2">
      <t>シヨウ</t>
    </rPh>
    <rPh sb="10" eb="12">
      <t>シュルイ</t>
    </rPh>
    <phoneticPr fontId="3"/>
  </si>
  <si>
    <t>廃棄物の種類</t>
    <rPh sb="0" eb="3">
      <t>ハイキブツ</t>
    </rPh>
    <rPh sb="4" eb="6">
      <t>シュルイ</t>
    </rPh>
    <phoneticPr fontId="3"/>
  </si>
  <si>
    <t>廃棄物の発生状況</t>
    <rPh sb="0" eb="3">
      <t>ハイ</t>
    </rPh>
    <rPh sb="4" eb="6">
      <t>ハッセイ</t>
    </rPh>
    <rPh sb="6" eb="8">
      <t>ジョウキョウ</t>
    </rPh>
    <phoneticPr fontId="3"/>
  </si>
  <si>
    <t>実績把握期間</t>
    <rPh sb="0" eb="2">
      <t>ジッセキ</t>
    </rPh>
    <rPh sb="2" eb="4">
      <t>ハアク</t>
    </rPh>
    <rPh sb="4" eb="6">
      <t>キカン</t>
    </rPh>
    <phoneticPr fontId="3"/>
  </si>
  <si>
    <t>月</t>
    <rPh sb="0" eb="1">
      <t>ガツ</t>
    </rPh>
    <phoneticPr fontId="3"/>
  </si>
  <si>
    <t>リサイクル率 （％）</t>
    <rPh sb="5" eb="6">
      <t>リツ</t>
    </rPh>
    <phoneticPr fontId="3"/>
  </si>
  <si>
    <t>前期
リサイクル
処理量</t>
    <rPh sb="0" eb="2">
      <t>ゼンキ</t>
    </rPh>
    <phoneticPr fontId="3"/>
  </si>
  <si>
    <t>前期
廃棄物
発生量</t>
    <rPh sb="3" eb="6">
      <t>ハイ</t>
    </rPh>
    <rPh sb="7" eb="9">
      <t>ハッセイ</t>
    </rPh>
    <phoneticPr fontId="3"/>
  </si>
  <si>
    <t>（事業所名称 及び）
倉庫の種類</t>
    <rPh sb="1" eb="4">
      <t>ジギョウショ</t>
    </rPh>
    <rPh sb="4" eb="6">
      <t>メイショウ</t>
    </rPh>
    <rPh sb="7" eb="8">
      <t>オヨ</t>
    </rPh>
    <rPh sb="11" eb="13">
      <t>ソウコ</t>
    </rPh>
    <phoneticPr fontId="3"/>
  </si>
  <si>
    <t>（事業所名称 及び）
埠頭名</t>
    <rPh sb="4" eb="6">
      <t>メイショウ</t>
    </rPh>
    <rPh sb="7" eb="8">
      <t>オヨ</t>
    </rPh>
    <rPh sb="11" eb="13">
      <t>フトウ</t>
    </rPh>
    <rPh sb="13" eb="14">
      <t>メイ</t>
    </rPh>
    <phoneticPr fontId="3"/>
  </si>
  <si>
    <t>施設名称又は使用機器</t>
    <rPh sb="0" eb="2">
      <t>シセツ</t>
    </rPh>
    <rPh sb="2" eb="4">
      <t>メイショウ</t>
    </rPh>
    <rPh sb="4" eb="5">
      <t>マタ</t>
    </rPh>
    <rPh sb="6" eb="8">
      <t>シヨウ</t>
    </rPh>
    <rPh sb="8" eb="10">
      <t>キキ</t>
    </rPh>
    <phoneticPr fontId="3"/>
  </si>
  <si>
    <t>✤</t>
    <phoneticPr fontId="3"/>
  </si>
  <si>
    <t>＊　各事業所　別々に作成</t>
    <phoneticPr fontId="3"/>
  </si>
  <si>
    <t>◎</t>
    <phoneticPr fontId="3"/>
  </si>
  <si>
    <r>
      <t xml:space="preserve">    </t>
    </r>
    <r>
      <rPr>
        <b/>
        <i/>
        <u/>
        <sz val="11"/>
        <rFont val="ＭＳ Ｐゴシック"/>
        <family val="3"/>
        <charset val="128"/>
      </rPr>
      <t>記入上の注意：</t>
    </r>
    <phoneticPr fontId="3"/>
  </si>
  <si>
    <t>　　　　② 「把握対象期間」には、実績を把握した前期の期間を記入してください。</t>
    <rPh sb="7" eb="9">
      <t>ハアク</t>
    </rPh>
    <rPh sb="9" eb="11">
      <t>タイショウ</t>
    </rPh>
    <rPh sb="11" eb="13">
      <t>キカン</t>
    </rPh>
    <rPh sb="24" eb="26">
      <t>ゼンキ</t>
    </rPh>
    <rPh sb="30" eb="32">
      <t>キニュウ</t>
    </rPh>
    <phoneticPr fontId="3"/>
  </si>
  <si>
    <t>（</t>
    <phoneticPr fontId="3"/>
  </si>
  <si>
    <t>～</t>
    <phoneticPr fontId="3"/>
  </si>
  <si>
    <t>）</t>
    <phoneticPr fontId="3"/>
  </si>
  <si>
    <t>Ｂ</t>
    <phoneticPr fontId="3"/>
  </si>
  <si>
    <t>Ｃ</t>
    <phoneticPr fontId="3"/>
  </si>
  <si>
    <t>D=B/A</t>
    <phoneticPr fontId="3"/>
  </si>
  <si>
    <t>E=C/A</t>
    <phoneticPr fontId="3"/>
  </si>
  <si>
    <t>F</t>
    <phoneticPr fontId="3"/>
  </si>
  <si>
    <t>Ｇ=BxF又はCxF</t>
    <phoneticPr fontId="3"/>
  </si>
  <si>
    <t>H=G/A</t>
    <phoneticPr fontId="3"/>
  </si>
  <si>
    <t>単位</t>
    <phoneticPr fontId="3"/>
  </si>
  <si>
    <t>（</t>
    <phoneticPr fontId="3"/>
  </si>
  <si>
    <t>ｋWｈ</t>
    <phoneticPr fontId="3"/>
  </si>
  <si>
    <t>　</t>
    <phoneticPr fontId="3"/>
  </si>
  <si>
    <t>Kg</t>
    <phoneticPr fontId="3"/>
  </si>
  <si>
    <t>－</t>
    <phoneticPr fontId="3"/>
  </si>
  <si>
    <t>ガソリン</t>
    <phoneticPr fontId="3"/>
  </si>
  <si>
    <t>　　　 事業者が任意に設定してください（トン、所管容積、所管面積、個等）</t>
    <rPh sb="4" eb="7">
      <t>ジギョウシャ</t>
    </rPh>
    <rPh sb="23" eb="25">
      <t>ショカン</t>
    </rPh>
    <rPh sb="25" eb="27">
      <t>ヨウセキ</t>
    </rPh>
    <rPh sb="28" eb="30">
      <t>ショカン</t>
    </rPh>
    <rPh sb="30" eb="32">
      <t>メンセキ</t>
    </rPh>
    <rPh sb="33" eb="34">
      <t>コ</t>
    </rPh>
    <rPh sb="34" eb="35">
      <t>トウ</t>
    </rPh>
    <phoneticPr fontId="3"/>
  </si>
  <si>
    <r>
      <t xml:space="preserve">   </t>
    </r>
    <r>
      <rPr>
        <b/>
        <i/>
        <u/>
        <sz val="11"/>
        <rFont val="ＭＳ Ｐゴシック"/>
        <family val="3"/>
        <charset val="128"/>
      </rPr>
      <t>記入上の注意：</t>
    </r>
    <phoneticPr fontId="3"/>
  </si>
  <si>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3"/>
  </si>
  <si>
    <t>目 標 設 定 期 間 （</t>
    <phoneticPr fontId="3"/>
  </si>
  <si>
    <t>倉庫の名称</t>
    <phoneticPr fontId="3"/>
  </si>
  <si>
    <t>電気使用原単位の目標</t>
    <phoneticPr fontId="3"/>
  </si>
  <si>
    <t>燃料使用原単位の目標</t>
    <rPh sb="2" eb="4">
      <t>シヨウ</t>
    </rPh>
    <phoneticPr fontId="3"/>
  </si>
  <si>
    <t>A</t>
    <phoneticPr fontId="3"/>
  </si>
  <si>
    <t>B</t>
    <phoneticPr fontId="3"/>
  </si>
  <si>
    <t>C</t>
    <phoneticPr fontId="3"/>
  </si>
  <si>
    <t>　□　従業員に対して、業務の効率化に関する基礎的な知識についての教育・指導を行っている［レベル1］</t>
    <phoneticPr fontId="3"/>
  </si>
  <si>
    <t>　貨物の適正な配置管理</t>
    <phoneticPr fontId="3"/>
  </si>
  <si>
    <t>　不要照明の消灯</t>
    <phoneticPr fontId="3"/>
  </si>
  <si>
    <t>　過冷却運転防止対策</t>
    <phoneticPr fontId="3"/>
  </si>
  <si>
    <t>　その他</t>
    <phoneticPr fontId="3"/>
  </si>
  <si>
    <t>A</t>
    <phoneticPr fontId="3"/>
  </si>
  <si>
    <t>B</t>
    <phoneticPr fontId="3"/>
  </si>
  <si>
    <t>C=B/A×100</t>
    <phoneticPr fontId="3"/>
  </si>
  <si>
    <t>D</t>
    <phoneticPr fontId="3"/>
  </si>
  <si>
    <t>E=(B+D)
/A×100</t>
    <phoneticPr fontId="3"/>
  </si>
  <si>
    <t>F</t>
    <phoneticPr fontId="3"/>
  </si>
  <si>
    <t xml:space="preserve"> </t>
    <phoneticPr fontId="3"/>
  </si>
  <si>
    <t>％</t>
    <phoneticPr fontId="3"/>
  </si>
  <si>
    <t>％</t>
    <phoneticPr fontId="3"/>
  </si>
  <si>
    <t>　　　→　把握している廃棄物の発生状況を、下表に記入してください。</t>
    <rPh sb="11" eb="14">
      <t>ハイ</t>
    </rPh>
    <rPh sb="15" eb="17">
      <t>ハッセイ</t>
    </rPh>
    <rPh sb="17" eb="19">
      <t>ジョウキョウ</t>
    </rPh>
    <rPh sb="21" eb="22">
      <t>シタ</t>
    </rPh>
    <phoneticPr fontId="3"/>
  </si>
  <si>
    <t>　　　→　目標を設定している場合は、下表の右側に記入してください。</t>
    <rPh sb="18" eb="19">
      <t>シタ</t>
    </rPh>
    <rPh sb="21" eb="23">
      <t>ミギガワ</t>
    </rPh>
    <phoneticPr fontId="3"/>
  </si>
  <si>
    <t>取　組　期　間</t>
    <phoneticPr fontId="3"/>
  </si>
  <si>
    <t>（　プラスチック、
木くず、
ダンボール、等　）</t>
    <phoneticPr fontId="3"/>
  </si>
  <si>
    <t>前期
リサイクル率
（％）</t>
    <phoneticPr fontId="3"/>
  </si>
  <si>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3"/>
  </si>
  <si>
    <t>会社（事業所）全体</t>
    <rPh sb="0" eb="2">
      <t>カイシャ</t>
    </rPh>
    <rPh sb="3" eb="6">
      <t>ジギョウショ</t>
    </rPh>
    <rPh sb="7" eb="9">
      <t>ゼンタイ</t>
    </rPh>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</si>
  <si>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</si>
  <si>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</si>
  <si>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t>提出してください。</t>
    <rPh sb="0" eb="2">
      <t>テイシュツ</t>
    </rPh>
    <phoneticPr fontId="3"/>
  </si>
  <si>
    <t>　　網掛けの項目（認証基準）は、すべての事業所で取り組んでいる必要がありますが、</t>
    <rPh sb="20" eb="23">
      <t>ジギョウショ</t>
    </rPh>
    <rPh sb="24" eb="25">
      <t>ト</t>
    </rPh>
    <rPh sb="26" eb="27">
      <t>ク</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</si>
  <si>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</si>
  <si>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（倉庫業・港湾運送事業用）</t>
    <phoneticPr fontId="3"/>
  </si>
  <si>
    <t>『倉庫業・港湾運送事業におけるグリーン経営推進マニュアル』にあるチェックリストに基づいて、</t>
    <rPh sb="40" eb="41">
      <t>モト</t>
    </rPh>
    <phoneticPr fontId="3"/>
  </si>
  <si>
    <t>該当
なし</t>
    <rPh sb="0" eb="2">
      <t>ガイトウ</t>
    </rPh>
    <phoneticPr fontId="3"/>
  </si>
  <si>
    <t>認証基準</t>
    <rPh sb="0" eb="2">
      <t>ニンショウ</t>
    </rPh>
    <rPh sb="2" eb="4">
      <t>キジュン</t>
    </rPh>
    <phoneticPr fontId="3"/>
  </si>
  <si>
    <t>表　</t>
    <rPh sb="0" eb="1">
      <t>ヒョウ</t>
    </rPh>
    <phoneticPr fontId="3"/>
  </si>
  <si>
    <t>-</t>
    <phoneticPr fontId="2"/>
  </si>
  <si>
    <r>
      <t>　チェック項目の内容が貴社の取組にあてはまる場合はYes欄に</t>
    </r>
    <r>
      <rPr>
        <sz val="10"/>
        <rFont val="ＭＳ Ｐゴシック"/>
        <family val="3"/>
        <charset val="128"/>
      </rPr>
      <t>✓</t>
    </r>
    <r>
      <rPr>
        <sz val="10"/>
        <rFont val="ＭＳ ゴシック"/>
        <family val="3"/>
        <charset val="128"/>
      </rPr>
      <t>を、あてはまらない場合はNo欄に</t>
    </r>
    <r>
      <rPr>
        <sz val="10"/>
        <rFont val="ＭＳ Ｐゴシック"/>
        <family val="3"/>
        <charset val="128"/>
      </rPr>
      <t>✓</t>
    </r>
    <r>
      <rPr>
        <sz val="10"/>
        <rFont val="ＭＳ ゴシック"/>
        <family val="3"/>
        <charset val="128"/>
      </rPr>
      <t>を、</t>
    </r>
    <rPh sb="5" eb="7">
      <t>コウモク</t>
    </rPh>
    <rPh sb="8" eb="10">
      <t>ナイヨウ</t>
    </rPh>
    <rPh sb="11" eb="13">
      <t>キシャ</t>
    </rPh>
    <rPh sb="14" eb="16">
      <t>トリクミ</t>
    </rPh>
    <rPh sb="22" eb="24">
      <t>バアイ</t>
    </rPh>
    <rPh sb="28" eb="29">
      <t>ラン</t>
    </rPh>
    <rPh sb="40" eb="42">
      <t>バアイ</t>
    </rPh>
    <rPh sb="45" eb="46">
      <t>ラン</t>
    </rPh>
    <phoneticPr fontId="3"/>
  </si>
  <si>
    <t>環境方針は、環境保全への取組状況をもとに、定期的な見直し、改善を行っている</t>
    <rPh sb="32" eb="33">
      <t>イ</t>
    </rPh>
    <phoneticPr fontId="2"/>
  </si>
  <si>
    <t>環境保全に関する管理責任者及び必要に応じて環境保全を推進するための組織を定めている</t>
    <phoneticPr fontId="2"/>
  </si>
  <si>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</si>
  <si>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</si>
  <si>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</si>
  <si>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表２</t>
    <rPh sb="0" eb="1">
      <t>ヒョウ</t>
    </rPh>
    <phoneticPr fontId="3"/>
  </si>
  <si>
    <t>表3</t>
    <rPh sb="0" eb="1">
      <t>ヒョウ</t>
    </rPh>
    <phoneticPr fontId="3"/>
  </si>
  <si>
    <t>表4</t>
    <rPh sb="0" eb="1">
      <t>ヒョウ</t>
    </rPh>
    <phoneticPr fontId="3"/>
  </si>
  <si>
    <t>電気及び燃料の使用状況について把握している</t>
    <rPh sb="0" eb="2">
      <t>デンキ</t>
    </rPh>
    <rPh sb="2" eb="3">
      <t>オヨ</t>
    </rPh>
    <phoneticPr fontId="3"/>
  </si>
  <si>
    <t>電気使用原単位及び燃料使用原単位等に関して定量的な目標を設定している</t>
    <rPh sb="0" eb="2">
      <t>デンキ</t>
    </rPh>
    <rPh sb="2" eb="4">
      <t>シヨウ</t>
    </rPh>
    <rPh sb="4" eb="7">
      <t>ゲンタンイ</t>
    </rPh>
    <rPh sb="7" eb="8">
      <t>オヨ</t>
    </rPh>
    <rPh sb="11" eb="13">
      <t>シヨウ</t>
    </rPh>
    <phoneticPr fontId="3"/>
  </si>
  <si>
    <t>業務の効率化を推進するための責任者を定めている</t>
    <phoneticPr fontId="2"/>
  </si>
  <si>
    <t>従業員に対して、業務の効率化に関する基礎的な知識についての教育・指導を行っている</t>
    <phoneticPr fontId="3"/>
  </si>
  <si>
    <t>省エネ設備・機器にどのようなものがあるか把握している</t>
    <rPh sb="0" eb="1">
      <t>ショウ</t>
    </rPh>
    <rPh sb="3" eb="5">
      <t>セツビ</t>
    </rPh>
    <rPh sb="6" eb="8">
      <t>キキ</t>
    </rPh>
    <rPh sb="20" eb="22">
      <t>ハアク</t>
    </rPh>
    <phoneticPr fontId="2"/>
  </si>
  <si>
    <r>
      <t>（冷蔵倉庫関係のみ認証基準となります）</t>
    </r>
    <r>
      <rPr>
        <sz val="10"/>
        <rFont val="ＭＳ 明朝"/>
        <family val="1"/>
        <charset val="128"/>
      </rPr>
      <t>省エネ設備・機器を導入している</t>
    </r>
    <rPh sb="1" eb="3">
      <t>レイゾウ</t>
    </rPh>
    <rPh sb="3" eb="5">
      <t>ソウコ</t>
    </rPh>
    <rPh sb="5" eb="7">
      <t>カンケイ</t>
    </rPh>
    <rPh sb="9" eb="11">
      <t>ニンショウ</t>
    </rPh>
    <rPh sb="11" eb="13">
      <t>キジュン</t>
    </rPh>
    <rPh sb="19" eb="20">
      <t>ショウ</t>
    </rPh>
    <rPh sb="22" eb="24">
      <t>セツビ</t>
    </rPh>
    <phoneticPr fontId="2"/>
  </si>
  <si>
    <t>省エネ設備・機器を導入した結果を確認し、省エネ設備・機器の導入に役立てている</t>
    <rPh sb="6" eb="8">
      <t>キキ</t>
    </rPh>
    <rPh sb="26" eb="28">
      <t>キキ</t>
    </rPh>
    <phoneticPr fontId="2"/>
  </si>
  <si>
    <t>２．エネルギー効率の向上(1/2)</t>
    <phoneticPr fontId="2"/>
  </si>
  <si>
    <t>２．エネルギー効率の向上(2/2)</t>
    <phoneticPr fontId="2"/>
  </si>
  <si>
    <t>施設及び設備の保守点検について、責任者を任命している</t>
    <phoneticPr fontId="2"/>
  </si>
  <si>
    <t>表5</t>
    <rPh sb="0" eb="1">
      <t>ヒョウ</t>
    </rPh>
    <phoneticPr fontId="3"/>
  </si>
  <si>
    <t>廃棄物の発生状況について把握している</t>
    <phoneticPr fontId="2"/>
  </si>
  <si>
    <t>定期審査申請用</t>
    <rPh sb="0" eb="2">
      <t>テイキ</t>
    </rPh>
    <rPh sb="2" eb="4">
      <t>シンサ</t>
    </rPh>
    <rPh sb="4" eb="7">
      <t>シンセイヨウ</t>
    </rPh>
    <phoneticPr fontId="3"/>
  </si>
  <si>
    <t>表6</t>
    <rPh sb="0" eb="1">
      <t>ヒョウ</t>
    </rPh>
    <phoneticPr fontId="3"/>
  </si>
  <si>
    <r>
      <t>　　</t>
    </r>
    <r>
      <rPr>
        <b/>
        <i/>
        <u/>
        <sz val="11"/>
        <rFont val="ＭＳ Ｐゴシック"/>
        <family val="3"/>
        <charset val="128"/>
      </rPr>
      <t>記入上の注意：</t>
    </r>
    <phoneticPr fontId="3"/>
  </si>
  <si>
    <t>　　　① 認証登録対象事業所の倉庫ごとの実績を記入して下さい。事業所全体でしか把握できない場合は全体の実績を記入してください。</t>
    <rPh sb="5" eb="7">
      <t>ニンショウ</t>
    </rPh>
    <rPh sb="7" eb="9">
      <t>トウロク</t>
    </rPh>
    <rPh sb="9" eb="11">
      <t>タイショウ</t>
    </rPh>
    <rPh sb="11" eb="14">
      <t>ジギョウショ</t>
    </rPh>
    <rPh sb="15" eb="17">
      <t>ソウコ</t>
    </rPh>
    <rPh sb="20" eb="22">
      <t>ジッセキ</t>
    </rPh>
    <rPh sb="23" eb="25">
      <t>キニュウ</t>
    </rPh>
    <rPh sb="27" eb="28">
      <t>クダ</t>
    </rPh>
    <rPh sb="31" eb="34">
      <t>ジギョウショ</t>
    </rPh>
    <rPh sb="34" eb="36">
      <t>ゼンタイ</t>
    </rPh>
    <rPh sb="39" eb="41">
      <t>ハアク</t>
    </rPh>
    <rPh sb="45" eb="47">
      <t>バアイ</t>
    </rPh>
    <rPh sb="48" eb="50">
      <t>ゼンタイ</t>
    </rPh>
    <rPh sb="51" eb="53">
      <t>ジッセキ</t>
    </rPh>
    <rPh sb="54" eb="56">
      <t>キニュウ</t>
    </rPh>
    <phoneticPr fontId="3"/>
  </si>
  <si>
    <t>　　　② 「電気使用原単位目標D-1」及び「燃料使用原単位目標E-1」欄には、前々期の実績を基に設定した前期の（期初に定めた）目標値を記入してください。</t>
    <rPh sb="6" eb="8">
      <t>デンキ</t>
    </rPh>
    <rPh sb="8" eb="10">
      <t>シヨウ</t>
    </rPh>
    <rPh sb="10" eb="13">
      <t>ゲンタンイ</t>
    </rPh>
    <rPh sb="13" eb="15">
      <t>モクヒョウ</t>
    </rPh>
    <rPh sb="19" eb="20">
      <t>オヨ</t>
    </rPh>
    <rPh sb="22" eb="24">
      <t>ネンリョウ</t>
    </rPh>
    <rPh sb="24" eb="26">
      <t>シヨウ</t>
    </rPh>
    <rPh sb="26" eb="29">
      <t>ゲンタンイ</t>
    </rPh>
    <rPh sb="29" eb="31">
      <t>モクヒョウ</t>
    </rPh>
    <rPh sb="35" eb="36">
      <t>ラン</t>
    </rPh>
    <rPh sb="39" eb="41">
      <t>ゼンゼン</t>
    </rPh>
    <rPh sb="41" eb="42">
      <t>キ</t>
    </rPh>
    <rPh sb="43" eb="45">
      <t>ジッセキ</t>
    </rPh>
    <rPh sb="46" eb="47">
      <t>モト</t>
    </rPh>
    <rPh sb="48" eb="50">
      <t>セッテイ</t>
    </rPh>
    <rPh sb="52" eb="54">
      <t>ゼンキ</t>
    </rPh>
    <rPh sb="56" eb="57">
      <t>キ</t>
    </rPh>
    <rPh sb="57" eb="58">
      <t>ショ</t>
    </rPh>
    <rPh sb="59" eb="60">
      <t>サダ</t>
    </rPh>
    <rPh sb="63" eb="66">
      <t>モクヒョウチ</t>
    </rPh>
    <rPh sb="67" eb="69">
      <t>キニュウ</t>
    </rPh>
    <phoneticPr fontId="3"/>
  </si>
  <si>
    <t>倉庫の種類</t>
    <rPh sb="0" eb="2">
      <t>ソウコ</t>
    </rPh>
    <rPh sb="3" eb="5">
      <t>シュルイ</t>
    </rPh>
    <phoneticPr fontId="3"/>
  </si>
  <si>
    <t>倉庫の名称</t>
    <rPh sb="0" eb="2">
      <t>ソウコ</t>
    </rPh>
    <rPh sb="3" eb="5">
      <t>メイショウ</t>
    </rPh>
    <phoneticPr fontId="3"/>
  </si>
  <si>
    <t>（又は事業所名）</t>
  </si>
  <si>
    <t>把　握　対　象　期　間 （</t>
    <phoneticPr fontId="3"/>
  </si>
  <si>
    <t>一年間</t>
    <rPh sb="0" eb="3">
      <t>イチネンカン</t>
    </rPh>
    <phoneticPr fontId="3"/>
  </si>
  <si>
    <t>入出庫量等</t>
    <rPh sb="0" eb="1">
      <t>ニュウ</t>
    </rPh>
    <rPh sb="1" eb="3">
      <t>シュッコ</t>
    </rPh>
    <rPh sb="3" eb="4">
      <t>リョウ</t>
    </rPh>
    <rPh sb="4" eb="5">
      <t>トウ</t>
    </rPh>
    <phoneticPr fontId="3"/>
  </si>
  <si>
    <t>燃料使用量</t>
    <phoneticPr fontId="3"/>
  </si>
  <si>
    <t>電気使用原単位
前期実績</t>
    <rPh sb="0" eb="2">
      <t>デンキ</t>
    </rPh>
    <rPh sb="2" eb="4">
      <t>シヨウ</t>
    </rPh>
    <rPh sb="4" eb="7">
      <t>ゲンタンイ</t>
    </rPh>
    <rPh sb="8" eb="10">
      <t>ゼンキ</t>
    </rPh>
    <rPh sb="10" eb="12">
      <t>ジッセキ</t>
    </rPh>
    <phoneticPr fontId="3"/>
  </si>
  <si>
    <t>電気使用原単位
前期目標</t>
    <rPh sb="0" eb="2">
      <t>デンキ</t>
    </rPh>
    <rPh sb="2" eb="4">
      <t>シヨウ</t>
    </rPh>
    <rPh sb="4" eb="7">
      <t>ゲンタンイ</t>
    </rPh>
    <rPh sb="8" eb="10">
      <t>ゼンキ</t>
    </rPh>
    <rPh sb="10" eb="12">
      <t>モクヒョウ</t>
    </rPh>
    <phoneticPr fontId="3"/>
  </si>
  <si>
    <t>燃料使用原単位
前期実績</t>
    <rPh sb="0" eb="2">
      <t>ネンリョウ</t>
    </rPh>
    <rPh sb="2" eb="4">
      <t>シヨウ</t>
    </rPh>
    <rPh sb="4" eb="7">
      <t>ゲンタンイ</t>
    </rPh>
    <rPh sb="8" eb="10">
      <t>ゼンキ</t>
    </rPh>
    <rPh sb="10" eb="12">
      <t>ジッセキ</t>
    </rPh>
    <phoneticPr fontId="3"/>
  </si>
  <si>
    <t>燃料使用原単位
前期目標</t>
    <rPh sb="0" eb="2">
      <t>ネンリョウ</t>
    </rPh>
    <rPh sb="2" eb="4">
      <t>シヨウ</t>
    </rPh>
    <rPh sb="4" eb="7">
      <t>ゲンタンイ</t>
    </rPh>
    <rPh sb="8" eb="10">
      <t>ゼンキ</t>
    </rPh>
    <rPh sb="10" eb="12">
      <t>モクヒョウ</t>
    </rPh>
    <phoneticPr fontId="3"/>
  </si>
  <si>
    <t>（単位：</t>
    <phoneticPr fontId="3"/>
  </si>
  <si>
    <t>KWh</t>
    <phoneticPr fontId="3"/>
  </si>
  <si>
    <t>D-1</t>
    <phoneticPr fontId="3"/>
  </si>
  <si>
    <t>E-1</t>
    <phoneticPr fontId="3"/>
  </si>
  <si>
    <t>月</t>
    <rPh sb="0" eb="1">
      <t>ゲツ</t>
    </rPh>
    <phoneticPr fontId="3"/>
  </si>
  <si>
    <t>月</t>
    <phoneticPr fontId="3"/>
  </si>
  <si>
    <t>年　　　間</t>
    <rPh sb="0" eb="1">
      <t>トシ</t>
    </rPh>
    <rPh sb="4" eb="5">
      <t>カン</t>
    </rPh>
    <phoneticPr fontId="3"/>
  </si>
  <si>
    <t>埠　　頭　　名</t>
    <rPh sb="0" eb="1">
      <t>フ</t>
    </rPh>
    <rPh sb="3" eb="4">
      <t>アタマ</t>
    </rPh>
    <rPh sb="6" eb="7">
      <t>メイ</t>
    </rPh>
    <phoneticPr fontId="3"/>
  </si>
  <si>
    <t>施設又は機器</t>
    <rPh sb="0" eb="2">
      <t>シセツ</t>
    </rPh>
    <rPh sb="2" eb="3">
      <t>マタ</t>
    </rPh>
    <rPh sb="4" eb="6">
      <t>キキ</t>
    </rPh>
    <phoneticPr fontId="3"/>
  </si>
  <si>
    <t>取扱量</t>
    <rPh sb="0" eb="2">
      <t>トリアツカイ</t>
    </rPh>
    <rPh sb="2" eb="3">
      <t>リョウ</t>
    </rPh>
    <phoneticPr fontId="3"/>
  </si>
  <si>
    <t>　　　② 認証登録対象事業所が複数ある場合には、全ての事業所の各施設設備について事業所毎に点検結果を記入してください。</t>
    <rPh sb="5" eb="7">
      <t>ニンショウ</t>
    </rPh>
    <rPh sb="7" eb="9">
      <t>トウロク</t>
    </rPh>
    <rPh sb="9" eb="11">
      <t>タイショウ</t>
    </rPh>
    <rPh sb="11" eb="14">
      <t>ジギョウショ</t>
    </rPh>
    <rPh sb="15" eb="17">
      <t>フクスウ</t>
    </rPh>
    <rPh sb="19" eb="21">
      <t>バアイ</t>
    </rPh>
    <rPh sb="24" eb="25">
      <t>スベ</t>
    </rPh>
    <rPh sb="27" eb="30">
      <t>ジギョウショ</t>
    </rPh>
    <rPh sb="31" eb="32">
      <t>カク</t>
    </rPh>
    <rPh sb="32" eb="34">
      <t>シセツ</t>
    </rPh>
    <rPh sb="34" eb="36">
      <t>セツビ</t>
    </rPh>
    <rPh sb="40" eb="43">
      <t>ジギョウショ</t>
    </rPh>
    <rPh sb="43" eb="44">
      <t>ゴト</t>
    </rPh>
    <rPh sb="45" eb="47">
      <t>テンケン</t>
    </rPh>
    <rPh sb="47" eb="49">
      <t>ケッカ</t>
    </rPh>
    <rPh sb="50" eb="52">
      <t>キニュウ</t>
    </rPh>
    <phoneticPr fontId="3"/>
  </si>
  <si>
    <t>　　　③ 保守点検基準欄には点検のインターバル（期間）を記入してください。（例：毎月、毎年など）</t>
    <rPh sb="5" eb="7">
      <t>ホシュ</t>
    </rPh>
    <rPh sb="7" eb="9">
      <t>テンケン</t>
    </rPh>
    <rPh sb="9" eb="11">
      <t>キジュン</t>
    </rPh>
    <rPh sb="11" eb="12">
      <t>ラン</t>
    </rPh>
    <rPh sb="14" eb="16">
      <t>テンケン</t>
    </rPh>
    <rPh sb="24" eb="26">
      <t>キカン</t>
    </rPh>
    <rPh sb="28" eb="30">
      <t>キニュウ</t>
    </rPh>
    <rPh sb="38" eb="39">
      <t>レイ</t>
    </rPh>
    <rPh sb="40" eb="42">
      <t>マイツキ</t>
    </rPh>
    <rPh sb="43" eb="45">
      <t>マイトシ</t>
    </rPh>
    <phoneticPr fontId="3"/>
  </si>
  <si>
    <t>事業所名：</t>
    <rPh sb="0" eb="2">
      <t>ジギョウ</t>
    </rPh>
    <rPh sb="2" eb="3">
      <t>ショ</t>
    </rPh>
    <rPh sb="3" eb="4">
      <t>メイ</t>
    </rPh>
    <phoneticPr fontId="3"/>
  </si>
  <si>
    <t>施設設備の種類／名称</t>
    <rPh sb="0" eb="2">
      <t>シセツ</t>
    </rPh>
    <rPh sb="2" eb="4">
      <t>セツビ</t>
    </rPh>
    <rPh sb="5" eb="7">
      <t>シュルイ</t>
    </rPh>
    <rPh sb="8" eb="10">
      <t>メイショウ</t>
    </rPh>
    <phoneticPr fontId="3"/>
  </si>
  <si>
    <t>保守点検基準
（期間）</t>
    <rPh sb="0" eb="2">
      <t>ホシュ</t>
    </rPh>
    <rPh sb="2" eb="4">
      <t>テンケン</t>
    </rPh>
    <rPh sb="4" eb="6">
      <t>キジュン</t>
    </rPh>
    <rPh sb="8" eb="10">
      <t>キカン</t>
    </rPh>
    <phoneticPr fontId="3"/>
  </si>
  <si>
    <t>実施日</t>
    <rPh sb="0" eb="3">
      <t>ジッシビ</t>
    </rPh>
    <phoneticPr fontId="3"/>
  </si>
  <si>
    <t>点検結果の概要
（点検結果の良否　及び　主要な整備修繕内容）</t>
    <rPh sb="0" eb="2">
      <t>テンケン</t>
    </rPh>
    <rPh sb="2" eb="4">
      <t>ケッカ</t>
    </rPh>
    <rPh sb="5" eb="7">
      <t>ガイヨウ</t>
    </rPh>
    <rPh sb="9" eb="11">
      <t>テンケン</t>
    </rPh>
    <rPh sb="11" eb="13">
      <t>ケッカ</t>
    </rPh>
    <rPh sb="14" eb="16">
      <t>リョウヒ</t>
    </rPh>
    <rPh sb="17" eb="18">
      <t>オヨ</t>
    </rPh>
    <rPh sb="20" eb="22">
      <t>シュヨウ</t>
    </rPh>
    <rPh sb="23" eb="25">
      <t>セイビ</t>
    </rPh>
    <rPh sb="25" eb="27">
      <t>シュウゼン</t>
    </rPh>
    <rPh sb="27" eb="29">
      <t>ナイヨウ</t>
    </rPh>
    <phoneticPr fontId="3"/>
  </si>
  <si>
    <t>倉庫（建物）</t>
    <rPh sb="0" eb="2">
      <t>ソウコ</t>
    </rPh>
    <rPh sb="3" eb="5">
      <t>タテモノ</t>
    </rPh>
    <phoneticPr fontId="3"/>
  </si>
  <si>
    <t>日</t>
    <rPh sb="0" eb="1">
      <t>ニチ</t>
    </rPh>
    <phoneticPr fontId="3"/>
  </si>
  <si>
    <t>名称：</t>
    <rPh sb="0" eb="2">
      <t>メイショウ</t>
    </rPh>
    <phoneticPr fontId="3"/>
  </si>
  <si>
    <t>受配電設備</t>
    <rPh sb="0" eb="1">
      <t>ジュ</t>
    </rPh>
    <rPh sb="1" eb="3">
      <t>ハイデン</t>
    </rPh>
    <rPh sb="3" eb="5">
      <t>セツビ</t>
    </rPh>
    <phoneticPr fontId="3"/>
  </si>
  <si>
    <t>照明設備</t>
    <rPh sb="0" eb="2">
      <t>ショウメイ</t>
    </rPh>
    <rPh sb="2" eb="4">
      <t>セツビ</t>
    </rPh>
    <phoneticPr fontId="3"/>
  </si>
  <si>
    <t>設置施設名称：</t>
    <rPh sb="0" eb="2">
      <t>セッチ</t>
    </rPh>
    <rPh sb="2" eb="4">
      <t>シセツ</t>
    </rPh>
    <rPh sb="4" eb="6">
      <t>メイショウ</t>
    </rPh>
    <phoneticPr fontId="3"/>
  </si>
  <si>
    <t>空調設備</t>
    <rPh sb="0" eb="2">
      <t>クウチョウ</t>
    </rPh>
    <rPh sb="2" eb="4">
      <t>セツビ</t>
    </rPh>
    <phoneticPr fontId="3"/>
  </si>
  <si>
    <t>荷役機器設備①（大型/小型）</t>
    <rPh sb="0" eb="1">
      <t>ニ</t>
    </rPh>
    <rPh sb="1" eb="2">
      <t>ヤク</t>
    </rPh>
    <rPh sb="2" eb="4">
      <t>キキ</t>
    </rPh>
    <rPh sb="4" eb="6">
      <t>セツビ</t>
    </rPh>
    <rPh sb="8" eb="10">
      <t>オオガタ</t>
    </rPh>
    <rPh sb="11" eb="13">
      <t>コガタ</t>
    </rPh>
    <phoneticPr fontId="3"/>
  </si>
  <si>
    <t>荷役機器設備②（大型/小型）</t>
    <rPh sb="0" eb="1">
      <t>ニ</t>
    </rPh>
    <rPh sb="1" eb="2">
      <t>ヤク</t>
    </rPh>
    <rPh sb="2" eb="4">
      <t>キキ</t>
    </rPh>
    <rPh sb="4" eb="6">
      <t>セツビ</t>
    </rPh>
    <rPh sb="8" eb="10">
      <t>オオガタ</t>
    </rPh>
    <rPh sb="11" eb="13">
      <t>コガタ</t>
    </rPh>
    <phoneticPr fontId="3"/>
  </si>
  <si>
    <t>荷役機器設備（大型/小型）</t>
    <rPh sb="0" eb="1">
      <t>ニ</t>
    </rPh>
    <rPh sb="1" eb="2">
      <t>ヤク</t>
    </rPh>
    <rPh sb="2" eb="4">
      <t>キキ</t>
    </rPh>
    <rPh sb="4" eb="6">
      <t>セツビ</t>
    </rPh>
    <rPh sb="7" eb="9">
      <t>オオガタ</t>
    </rPh>
    <rPh sb="10" eb="12">
      <t>コガタ</t>
    </rPh>
    <phoneticPr fontId="3"/>
  </si>
  <si>
    <t>名称／車番等：</t>
    <phoneticPr fontId="3"/>
  </si>
  <si>
    <t>冷凍冷蔵設備</t>
    <phoneticPr fontId="3"/>
  </si>
  <si>
    <t>設置施設名称：</t>
    <phoneticPr fontId="3"/>
  </si>
  <si>
    <t>■表6</t>
    <rPh sb="1" eb="2">
      <t>ヒョウ</t>
    </rPh>
    <phoneticPr fontId="3"/>
  </si>
  <si>
    <t>■表５　（冷蔵倉庫業者用）</t>
    <rPh sb="1" eb="2">
      <t>ヒョウ</t>
    </rPh>
    <rPh sb="5" eb="7">
      <t>レイゾウ</t>
    </rPh>
    <rPh sb="7" eb="9">
      <t>ソウコ</t>
    </rPh>
    <rPh sb="9" eb="11">
      <t>ギョウシャ</t>
    </rPh>
    <rPh sb="11" eb="12">
      <t>ヨウ</t>
    </rPh>
    <phoneticPr fontId="3"/>
  </si>
  <si>
    <t>■表５　（普通倉庫業者用）　（港湾運送事業者用）</t>
    <rPh sb="1" eb="2">
      <t>ヒョウ</t>
    </rPh>
    <rPh sb="5" eb="7">
      <t>フツウ</t>
    </rPh>
    <rPh sb="7" eb="9">
      <t>ソウコ</t>
    </rPh>
    <rPh sb="9" eb="11">
      <t>ギョウシャ</t>
    </rPh>
    <rPh sb="11" eb="12">
      <t>ヨウ</t>
    </rPh>
    <rPh sb="15" eb="17">
      <t>コウワン</t>
    </rPh>
    <rPh sb="17" eb="19">
      <t>ウンソウ</t>
    </rPh>
    <rPh sb="19" eb="23">
      <t>ジギョウシャヨウ</t>
    </rPh>
    <phoneticPr fontId="3"/>
  </si>
  <si>
    <t>■表４</t>
    <rPh sb="1" eb="2">
      <t>ヒョウ</t>
    </rPh>
    <phoneticPr fontId="3"/>
  </si>
  <si>
    <t>■表３</t>
    <rPh sb="1" eb="2">
      <t>ヒョウ</t>
    </rPh>
    <phoneticPr fontId="3"/>
  </si>
  <si>
    <t>■表２（港湾運送事業者用）</t>
    <rPh sb="1" eb="2">
      <t>ヒョウ</t>
    </rPh>
    <rPh sb="4" eb="6">
      <t>コウワン</t>
    </rPh>
    <rPh sb="6" eb="8">
      <t>ウンソウ</t>
    </rPh>
    <rPh sb="8" eb="10">
      <t>ジギョウ</t>
    </rPh>
    <rPh sb="10" eb="11">
      <t>シャ</t>
    </rPh>
    <rPh sb="11" eb="12">
      <t>ヨウ</t>
    </rPh>
    <phoneticPr fontId="3"/>
  </si>
  <si>
    <t>■表１-②　（港湾運送事業者用）</t>
    <rPh sb="1" eb="2">
      <t>ヒョウ</t>
    </rPh>
    <rPh sb="7" eb="9">
      <t>コウワン</t>
    </rPh>
    <rPh sb="9" eb="11">
      <t>ウンソウ</t>
    </rPh>
    <rPh sb="11" eb="15">
      <t>ジギョウシャヨウ</t>
    </rPh>
    <phoneticPr fontId="3"/>
  </si>
  <si>
    <t>■表２（倉庫業者用）</t>
    <rPh sb="1" eb="2">
      <t>ヒョウ</t>
    </rPh>
    <rPh sb="4" eb="6">
      <t>ソウコ</t>
    </rPh>
    <rPh sb="6" eb="9">
      <t>ギョウシャヨウ</t>
    </rPh>
    <phoneticPr fontId="3"/>
  </si>
  <si>
    <t>■表１-②　（倉庫業者用）</t>
    <rPh sb="1" eb="2">
      <t>ヒョウ</t>
    </rPh>
    <rPh sb="7" eb="9">
      <t>ソウコ</t>
    </rPh>
    <rPh sb="9" eb="12">
      <t>ギョウシャヨウ</t>
    </rPh>
    <phoneticPr fontId="3"/>
  </si>
  <si>
    <t>表１-①
表１-②</t>
    <rPh sb="0" eb="1">
      <t>ヒョウ</t>
    </rPh>
    <phoneticPr fontId="3"/>
  </si>
  <si>
    <t>それに対応する点検整備記録を記入してください。</t>
    <phoneticPr fontId="3"/>
  </si>
  <si>
    <r>
      <t xml:space="preserve">　　　④ </t>
    </r>
    <r>
      <rPr>
        <b/>
        <sz val="10"/>
        <rFont val="ＭＳ Ｐ明朝"/>
        <family val="1"/>
        <charset val="128"/>
      </rPr>
      <t>一つの項目に基準が複数（月次、年次など）ある場合には、そのうちの任意の一つ（日次以外）を選んで記入し</t>
    </r>
    <r>
      <rPr>
        <sz val="11"/>
        <rFont val="ＭＳ Ｐ明朝"/>
        <family val="1"/>
        <charset val="128"/>
      </rPr>
      <t>、</t>
    </r>
    <rPh sb="5" eb="6">
      <t>ヒト</t>
    </rPh>
    <rPh sb="8" eb="10">
      <t>コウモク</t>
    </rPh>
    <rPh sb="11" eb="13">
      <t>キジュン</t>
    </rPh>
    <rPh sb="14" eb="16">
      <t>フクスウ</t>
    </rPh>
    <rPh sb="17" eb="19">
      <t>ゲツジ</t>
    </rPh>
    <rPh sb="20" eb="22">
      <t>ネンジ</t>
    </rPh>
    <rPh sb="27" eb="29">
      <t>バアイ</t>
    </rPh>
    <rPh sb="37" eb="39">
      <t>ニンイ</t>
    </rPh>
    <rPh sb="40" eb="41">
      <t>ヒト</t>
    </rPh>
    <rPh sb="43" eb="45">
      <t>ニチジ</t>
    </rPh>
    <rPh sb="45" eb="47">
      <t>イガイ</t>
    </rPh>
    <rPh sb="49" eb="50">
      <t>エラ</t>
    </rPh>
    <rPh sb="52" eb="54">
      <t>キニュウ</t>
    </rPh>
    <phoneticPr fontId="3"/>
  </si>
  <si>
    <t>会社、事業所等の環境保全への取組を示す環境方針を策定しており、
環境方針には法規制の遵守など基本的な取組が示されている</t>
    <phoneticPr fontId="2"/>
  </si>
  <si>
    <t>現状の環境保全活動への取組状況に関する評価結果や、検討した取組の改善策を踏まえ、
今後の目標や目標達成へむけた具体的な取組内容などを盛り込んだ行動計画を
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71" eb="73">
      <t>コウドウ</t>
    </rPh>
    <rPh sb="73" eb="75">
      <t>ケイカク</t>
    </rPh>
    <rPh sb="77" eb="79">
      <t>サクセイ</t>
    </rPh>
    <rPh sb="80" eb="82">
      <t>ミナオ</t>
    </rPh>
    <phoneticPr fontId="2"/>
  </si>
  <si>
    <t>環境意識の向上を図るため、環境方針の徹底や環境に関する一般的な情報の伝達等を
定期的に行っている</t>
    <phoneticPr fontId="2"/>
  </si>
  <si>
    <t>施設及び設備の保守点検を定期的に実施し、老朽化、破損、故障、整備不良等による
エネルギーロスを削減している</t>
    <phoneticPr fontId="2"/>
  </si>
  <si>
    <t>施設及び設備の保守点検に関する実施計画を作成し、これに基づき実施すると共に、
その結果を把握し、記録している</t>
    <rPh sb="15" eb="17">
      <t>ジッシ</t>
    </rPh>
    <phoneticPr fontId="2"/>
  </si>
  <si>
    <t>廃棄物の発生抑制（発生量削減）、再使用（繰り返し利用）、リサイクル
（再生利用＝再資源化）及び適正処理の推進について、
従業員に対して指導を行っている</t>
    <rPh sb="4" eb="6">
      <t>ハッセイ</t>
    </rPh>
    <rPh sb="6" eb="8">
      <t>ヨクセイ</t>
    </rPh>
    <rPh sb="9" eb="11">
      <t>ハッセイ</t>
    </rPh>
    <rPh sb="11" eb="12">
      <t>リョウ</t>
    </rPh>
    <rPh sb="12" eb="14">
      <t>サクゲン</t>
    </rPh>
    <rPh sb="16" eb="19">
      <t>サイシヨウ</t>
    </rPh>
    <rPh sb="20" eb="21">
      <t>ク</t>
    </rPh>
    <rPh sb="22" eb="23">
      <t>カエ</t>
    </rPh>
    <rPh sb="24" eb="26">
      <t>リヨウ</t>
    </rPh>
    <rPh sb="35" eb="37">
      <t>サイセイ</t>
    </rPh>
    <rPh sb="37" eb="39">
      <t>リヨウ</t>
    </rPh>
    <rPh sb="40" eb="44">
      <t>サイシゲンカ</t>
    </rPh>
    <rPh sb="45" eb="46">
      <t>オヨ</t>
    </rPh>
    <phoneticPr fontId="2"/>
  </si>
  <si>
    <t>事業活動に伴って発生するダンボール、プラスチック、木屑、穀物残さ等の廃棄物の
処理に際して、適正処理やリサイクルを適切に実施している業者に委託している</t>
    <rPh sb="0" eb="2">
      <t>ジギョウ</t>
    </rPh>
    <rPh sb="2" eb="4">
      <t>カツドウ</t>
    </rPh>
    <rPh sb="5" eb="6">
      <t>トモナ</t>
    </rPh>
    <rPh sb="8" eb="10">
      <t>ハッセイ</t>
    </rPh>
    <rPh sb="34" eb="37">
      <t>ハイキブツ</t>
    </rPh>
    <rPh sb="39" eb="41">
      <t>ショリ</t>
    </rPh>
    <phoneticPr fontId="2"/>
  </si>
  <si>
    <t>荷役機械（フォークリフト等）の使用に伴い発生する廃油、廃タイヤ、廃バッテリー等
の処理に際して、適正処理やリサイクルを適切に実施している業者に委託している</t>
    <phoneticPr fontId="2"/>
  </si>
  <si>
    <t>廃棄物の発生抑制やリサイクルの少なくともいずれかに関して定量的な
目標を設定している</t>
    <rPh sb="0" eb="3">
      <t>ハイキブツ</t>
    </rPh>
    <rPh sb="4" eb="6">
      <t>ハッセイ</t>
    </rPh>
    <rPh sb="6" eb="8">
      <t>ヨクセイ</t>
    </rPh>
    <rPh sb="15" eb="16">
      <t>スク</t>
    </rPh>
    <phoneticPr fontId="2"/>
  </si>
  <si>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3" eb="45">
      <t>ジッシ</t>
    </rPh>
    <phoneticPr fontId="2"/>
  </si>
  <si>
    <r>
      <t>①</t>
    </r>
    <r>
      <rPr>
        <b/>
        <sz val="12"/>
        <rFont val="HGP教科書体"/>
        <family val="1"/>
        <charset val="128"/>
      </rPr>
      <t>チェックリスト</t>
    </r>
    <r>
      <rPr>
        <sz val="12"/>
        <rFont val="HGP教科書体"/>
        <family val="1"/>
        <charset val="128"/>
      </rPr>
      <t>（ P.1～2）・・・・・</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</si>
  <si>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 xml:space="preserve">② </t>
    </r>
    <r>
      <rPr>
        <b/>
        <sz val="12"/>
        <rFont val="HGP教科書体"/>
        <family val="1"/>
        <charset val="128"/>
      </rPr>
      <t>表１-①～6</t>
    </r>
    <r>
      <rPr>
        <sz val="12"/>
        <rFont val="HGP教科書体"/>
        <family val="1"/>
        <charset val="128"/>
      </rPr>
      <t>　（P.3～13）・・・</t>
    </r>
    <phoneticPr fontId="3"/>
  </si>
  <si>
    <t>■表１-①（倉庫業者用）</t>
    <rPh sb="1" eb="2">
      <t>ヒョウ</t>
    </rPh>
    <rPh sb="6" eb="8">
      <t>ソウコ</t>
    </rPh>
    <rPh sb="8" eb="11">
      <t>ギョウシャヨウ</t>
    </rPh>
    <phoneticPr fontId="3"/>
  </si>
  <si>
    <t>（登録・更新１年後の書類審査）</t>
    <rPh sb="10" eb="12">
      <t>ショルイ</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</si>
  <si>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</si>
  <si>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</si>
  <si>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t xml:space="preserve">     □　電気及び燃料の使用状況について把握している［レベル1］＜認証項目＞</t>
    <rPh sb="7" eb="9">
      <t>デンキ</t>
    </rPh>
    <rPh sb="9" eb="10">
      <t>オヨ</t>
    </rPh>
    <phoneticPr fontId="3"/>
  </si>
  <si>
    <t>　   □　電気使用原単位及び燃料使用原単位等に関して定量的な目標を設定している[レベル2]＜認証項目＞</t>
    <rPh sb="6" eb="8">
      <t>デンキ</t>
    </rPh>
    <rPh sb="8" eb="10">
      <t>シヨウ</t>
    </rPh>
    <rPh sb="10" eb="13">
      <t>ゲンタンイ</t>
    </rPh>
    <rPh sb="13" eb="14">
      <t>オヨ</t>
    </rPh>
    <rPh sb="17" eb="19">
      <t>シヨウ</t>
    </rPh>
    <phoneticPr fontId="3"/>
  </si>
  <si>
    <r>
      <t>　□</t>
    </r>
    <r>
      <rPr>
        <i/>
        <sz val="11"/>
        <rFont val="ＭＳ Ｐゴシック"/>
        <family val="3"/>
        <charset val="128"/>
      </rPr>
      <t>　（冷蔵倉庫関係のみ認証基準となります）</t>
    </r>
    <r>
      <rPr>
        <sz val="11"/>
        <rFont val="ＭＳ Ｐゴシック"/>
        <family val="3"/>
        <charset val="128"/>
      </rPr>
      <t>省エネ設備・機器を導入している[レベル１]＜認証項目＞</t>
    </r>
    <phoneticPr fontId="3"/>
  </si>
  <si>
    <t>　　□　廃棄物の発生状況について把握している[レベル1]＜認証項目＞</t>
    <phoneticPr fontId="3"/>
  </si>
  <si>
    <t>　急な発進・停止・旋回をしない</t>
    <rPh sb="1" eb="2">
      <t>キュウ</t>
    </rPh>
    <rPh sb="3" eb="5">
      <t>ハッシン</t>
    </rPh>
    <rPh sb="6" eb="8">
      <t>テイシ</t>
    </rPh>
    <rPh sb="9" eb="11">
      <t>センカイ</t>
    </rPh>
    <phoneticPr fontId="3"/>
  </si>
  <si>
    <t xml:space="preserve">
電気使用原単位
前期目標</t>
    <phoneticPr fontId="3"/>
  </si>
  <si>
    <t>　　　＜認証項目＞</t>
    <phoneticPr fontId="3"/>
  </si>
  <si>
    <t>　　　　① 前期一年間の使用実績を記入してください。　これは表２で原単位の今期目標を設定する基となります。</t>
    <rPh sb="6" eb="8">
      <t>ゼンキ</t>
    </rPh>
    <rPh sb="8" eb="11">
      <t>イチネンカン</t>
    </rPh>
    <rPh sb="12" eb="14">
      <t>シヨウ</t>
    </rPh>
    <rPh sb="14" eb="16">
      <t>ジッセキ</t>
    </rPh>
    <rPh sb="17" eb="19">
      <t>キニュウ</t>
    </rPh>
    <phoneticPr fontId="3"/>
  </si>
  <si>
    <t>　　　　③ 「電気使用原単位（Ｄ）」及び「燃料使用原単位（Ｅ）」欄の値は、表２における「電気使用原単位の目標」及び「燃料使用原単位の目標」欄の</t>
    <rPh sb="32" eb="33">
      <t>ラン</t>
    </rPh>
    <rPh sb="34" eb="35">
      <t>アタイ</t>
    </rPh>
    <rPh sb="69" eb="70">
      <t>ラン</t>
    </rPh>
    <phoneticPr fontId="3"/>
  </si>
  <si>
    <t>　　　　　  「前期実績（A）」欄へ転記する値となります。</t>
    <rPh sb="16" eb="17">
      <t>ラン</t>
    </rPh>
    <rPh sb="18" eb="20">
      <t>テンキ</t>
    </rPh>
    <rPh sb="22" eb="23">
      <t>アタイ</t>
    </rPh>
    <phoneticPr fontId="3"/>
  </si>
  <si>
    <t xml:space="preserve">  　　① 「前期実績（A）」欄には、表１の「電気使用原単位（Ｄ）」及び「燃料使用原単位（Ｅ）」欄の値をそれぞれ転記してください。（今期目標を決める基となります。）</t>
    <rPh sb="23" eb="25">
      <t>デンキ</t>
    </rPh>
    <rPh sb="25" eb="27">
      <t>シヨウ</t>
    </rPh>
    <rPh sb="27" eb="30">
      <t>ゲンタンイ</t>
    </rPh>
    <rPh sb="37" eb="39">
      <t>ネンリョウ</t>
    </rPh>
    <rPh sb="39" eb="41">
      <t>シヨウ</t>
    </rPh>
    <rPh sb="41" eb="44">
      <t>ゲンタンイ</t>
    </rPh>
    <rPh sb="48" eb="49">
      <t>ラン</t>
    </rPh>
    <rPh sb="56" eb="58">
      <t>テンキ</t>
    </rPh>
    <rPh sb="66" eb="68">
      <t>コンキ</t>
    </rPh>
    <rPh sb="68" eb="70">
      <t>モクヒョウ</t>
    </rPh>
    <rPh sb="71" eb="72">
      <t>キ</t>
    </rPh>
    <rPh sb="74" eb="75">
      <t>モト</t>
    </rPh>
    <phoneticPr fontId="3"/>
  </si>
  <si>
    <t>前期実績　　　　（表１-①）</t>
    <rPh sb="0" eb="2">
      <t>ゼンキ</t>
    </rPh>
    <rPh sb="2" eb="4">
      <t>ジッセキ</t>
    </rPh>
    <phoneticPr fontId="3"/>
  </si>
  <si>
    <t>前期実績　　　　（表１-①）</t>
    <rPh sb="0" eb="2">
      <t>ゼンキ</t>
    </rPh>
    <rPh sb="2" eb="4">
      <t>ジッセキ</t>
    </rPh>
    <rPh sb="9" eb="10">
      <t>ヒョウ</t>
    </rPh>
    <phoneticPr fontId="3"/>
  </si>
  <si>
    <t>前期実績　　　　　（表１-①）</t>
    <rPh sb="0" eb="2">
      <t>ゼンキ</t>
    </rPh>
    <rPh sb="2" eb="4">
      <t>ジッセキ</t>
    </rPh>
    <rPh sb="10" eb="11">
      <t>ヒョウ</t>
    </rPh>
    <phoneticPr fontId="3"/>
  </si>
  <si>
    <t>■表１-①（港湾運送事業者用）</t>
    <rPh sb="1" eb="2">
      <t>ヒョウ</t>
    </rPh>
    <rPh sb="6" eb="8">
      <t>コウワン</t>
    </rPh>
    <rPh sb="8" eb="10">
      <t>ウンソウ</t>
    </rPh>
    <rPh sb="10" eb="12">
      <t>ジギョウ</t>
    </rPh>
    <rPh sb="12" eb="13">
      <t>シャ</t>
    </rPh>
    <rPh sb="13" eb="14">
      <t>ヨウ</t>
    </rPh>
    <phoneticPr fontId="3"/>
  </si>
  <si>
    <t>（注）B＝(A-C)÷A×100　</t>
    <phoneticPr fontId="3"/>
  </si>
  <si>
    <t>　　　　④ 両事業一括申請の場合は、対象事業所について港湾運送事業の「埠頭名」、「施設名称又は使用機器」も記入してください。</t>
    <rPh sb="6" eb="7">
      <t>リョウ</t>
    </rPh>
    <rPh sb="7" eb="9">
      <t>ジギョウ</t>
    </rPh>
    <rPh sb="9" eb="11">
      <t>イッカツ</t>
    </rPh>
    <rPh sb="11" eb="13">
      <t>シンセイ</t>
    </rPh>
    <rPh sb="14" eb="16">
      <t>バアイ</t>
    </rPh>
    <rPh sb="18" eb="20">
      <t>タイショウ</t>
    </rPh>
    <rPh sb="20" eb="23">
      <t>ジギョウショ</t>
    </rPh>
    <rPh sb="27" eb="29">
      <t>コウワン</t>
    </rPh>
    <rPh sb="29" eb="31">
      <t>ウンソウ</t>
    </rPh>
    <rPh sb="31" eb="33">
      <t>ジギョウ</t>
    </rPh>
    <rPh sb="35" eb="37">
      <t>フトウ</t>
    </rPh>
    <rPh sb="37" eb="38">
      <t>メイ</t>
    </rPh>
    <rPh sb="41" eb="43">
      <t>シセツ</t>
    </rPh>
    <rPh sb="43" eb="45">
      <t>メイショウ</t>
    </rPh>
    <rPh sb="45" eb="46">
      <t>マタ</t>
    </rPh>
    <rPh sb="47" eb="49">
      <t>シヨウ</t>
    </rPh>
    <rPh sb="49" eb="51">
      <t>キキ</t>
    </rPh>
    <rPh sb="53" eb="55">
      <t>キニュウ</t>
    </rPh>
    <phoneticPr fontId="3"/>
  </si>
  <si>
    <t>　　　　④ 両事業一括申請の場合は、対象事業所について倉庫業の「倉庫の種類」、「倉庫の名称」、「所管容積又は所管面積」も記入してください。</t>
    <rPh sb="6" eb="7">
      <t>リョウ</t>
    </rPh>
    <rPh sb="7" eb="9">
      <t>ジギョウ</t>
    </rPh>
    <rPh sb="9" eb="11">
      <t>イッカツ</t>
    </rPh>
    <rPh sb="11" eb="13">
      <t>シンセイ</t>
    </rPh>
    <rPh sb="14" eb="16">
      <t>バアイ</t>
    </rPh>
    <rPh sb="18" eb="20">
      <t>タイショウ</t>
    </rPh>
    <rPh sb="20" eb="23">
      <t>ジギョウショ</t>
    </rPh>
    <rPh sb="27" eb="29">
      <t>ソウコ</t>
    </rPh>
    <rPh sb="29" eb="30">
      <t>ギョウ</t>
    </rPh>
    <rPh sb="32" eb="34">
      <t>ソウコ</t>
    </rPh>
    <rPh sb="35" eb="37">
      <t>シュルイ</t>
    </rPh>
    <rPh sb="40" eb="42">
      <t>ソウコ</t>
    </rPh>
    <rPh sb="43" eb="45">
      <t>メイショウ</t>
    </rPh>
    <rPh sb="48" eb="50">
      <t>ショカン</t>
    </rPh>
    <rPh sb="50" eb="52">
      <t>ヨウセキ</t>
    </rPh>
    <rPh sb="52" eb="53">
      <t>マタ</t>
    </rPh>
    <rPh sb="54" eb="56">
      <t>ショカン</t>
    </rPh>
    <rPh sb="56" eb="58">
      <t>メンセキ</t>
    </rPh>
    <rPh sb="60" eb="62">
      <t>キニュウ</t>
    </rPh>
    <phoneticPr fontId="3"/>
  </si>
  <si>
    <t>　　　② 「今期目標（C）」欄には、原単位に関して「前期実績」に基づき設定した今期（現在を含む一年間）の目標値を記入してください。</t>
    <rPh sb="6" eb="8">
      <t>コンキ</t>
    </rPh>
    <rPh sb="8" eb="10">
      <t>モクヒョウ</t>
    </rPh>
    <rPh sb="14" eb="15">
      <t>ラン</t>
    </rPh>
    <rPh sb="18" eb="21">
      <t>ゲンタンイ</t>
    </rPh>
    <rPh sb="22" eb="23">
      <t>カン</t>
    </rPh>
    <rPh sb="26" eb="28">
      <t>ゼンキ</t>
    </rPh>
    <rPh sb="28" eb="30">
      <t>ジッセキ</t>
    </rPh>
    <rPh sb="32" eb="33">
      <t>モト</t>
    </rPh>
    <rPh sb="35" eb="37">
      <t>セッテイ</t>
    </rPh>
    <rPh sb="39" eb="41">
      <t>コンキ</t>
    </rPh>
    <rPh sb="42" eb="44">
      <t>ゲンザイ</t>
    </rPh>
    <rPh sb="45" eb="46">
      <t>フク</t>
    </rPh>
    <rPh sb="52" eb="54">
      <t>モクヒョウ</t>
    </rPh>
    <rPh sb="54" eb="55">
      <t>チ</t>
    </rPh>
    <rPh sb="56" eb="58">
      <t>キニュウ</t>
    </rPh>
    <phoneticPr fontId="3"/>
  </si>
  <si>
    <t>前期実績</t>
    <phoneticPr fontId="3"/>
  </si>
  <si>
    <t>E=F-D</t>
    <phoneticPr fontId="3"/>
  </si>
  <si>
    <t>(L，Kg，等)→</t>
    <rPh sb="6" eb="7">
      <t>ナド</t>
    </rPh>
    <phoneticPr fontId="3"/>
  </si>
  <si>
    <t>　　→　教育・指導を行っている取組内容に✓をつけてください。</t>
    <phoneticPr fontId="3"/>
  </si>
  <si>
    <t xml:space="preserve"> 　　      （初回認証審査時に点検活動を始め、その後、点検基準期間（６ヶ月、1年等）との関係で現時点までに３回分の点検がまだ行われていない場合は、</t>
    <rPh sb="10" eb="12">
      <t>ショカイ</t>
    </rPh>
    <rPh sb="12" eb="14">
      <t>ニンショウ</t>
    </rPh>
    <rPh sb="14" eb="16">
      <t>シンサ</t>
    </rPh>
    <rPh sb="16" eb="17">
      <t>ジ</t>
    </rPh>
    <rPh sb="18" eb="20">
      <t>テンケン</t>
    </rPh>
    <rPh sb="20" eb="22">
      <t>カツドウ</t>
    </rPh>
    <rPh sb="23" eb="24">
      <t>ハジ</t>
    </rPh>
    <rPh sb="28" eb="29">
      <t>ゴ</t>
    </rPh>
    <rPh sb="30" eb="32">
      <t>テンケン</t>
    </rPh>
    <rPh sb="32" eb="34">
      <t>キジュン</t>
    </rPh>
    <rPh sb="34" eb="36">
      <t>キカン</t>
    </rPh>
    <rPh sb="39" eb="40">
      <t>ゲツ</t>
    </rPh>
    <rPh sb="42" eb="43">
      <t>ネン</t>
    </rPh>
    <rPh sb="43" eb="44">
      <t>トウ</t>
    </rPh>
    <rPh sb="47" eb="49">
      <t>カンケイ</t>
    </rPh>
    <rPh sb="50" eb="53">
      <t>ゲンジテン</t>
    </rPh>
    <rPh sb="57" eb="59">
      <t>カイブン</t>
    </rPh>
    <rPh sb="60" eb="62">
      <t>テンケン</t>
    </rPh>
    <rPh sb="65" eb="66">
      <t>オコナ</t>
    </rPh>
    <rPh sb="72" eb="74">
      <t>バアイ</t>
    </rPh>
    <phoneticPr fontId="3"/>
  </si>
  <si>
    <t>　　　　　　今までに実施した分のみの点検結果を記入します）</t>
    <phoneticPr fontId="3"/>
  </si>
  <si>
    <r>
      <t xml:space="preserve">　　　④ </t>
    </r>
    <r>
      <rPr>
        <b/>
        <sz val="10"/>
        <rFont val="ＭＳ Ｐ明朝"/>
        <family val="1"/>
        <charset val="128"/>
      </rPr>
      <t>一つの項目に基準が複数（月次、年次など）ある場合には、そのうちの任意の一つ（日次以外）を選んで記入し、</t>
    </r>
    <rPh sb="5" eb="6">
      <t>ヒト</t>
    </rPh>
    <rPh sb="8" eb="10">
      <t>コウモク</t>
    </rPh>
    <rPh sb="11" eb="13">
      <t>キジュン</t>
    </rPh>
    <rPh sb="14" eb="16">
      <t>フクスウ</t>
    </rPh>
    <rPh sb="17" eb="19">
      <t>ゲツジ</t>
    </rPh>
    <rPh sb="20" eb="22">
      <t>ネンジ</t>
    </rPh>
    <rPh sb="27" eb="29">
      <t>バアイ</t>
    </rPh>
    <rPh sb="37" eb="39">
      <t>ニンイ</t>
    </rPh>
    <rPh sb="40" eb="41">
      <t>ヒト</t>
    </rPh>
    <rPh sb="43" eb="45">
      <t>ニチジ</t>
    </rPh>
    <rPh sb="45" eb="47">
      <t>イガイ</t>
    </rPh>
    <rPh sb="49" eb="50">
      <t>エラ</t>
    </rPh>
    <rPh sb="52" eb="54">
      <t>キニュウ</t>
    </rPh>
    <phoneticPr fontId="3"/>
  </si>
  <si>
    <r>
      <t>　　　　それに対応する点検整備記録を</t>
    </r>
    <r>
      <rPr>
        <b/>
        <sz val="10"/>
        <rFont val="ＭＳ Ｐ明朝"/>
        <family val="1"/>
        <charset val="128"/>
      </rPr>
      <t>記入してください。</t>
    </r>
    <phoneticPr fontId="3"/>
  </si>
  <si>
    <t>（注）発生量の改善率　B＝(A-C)÷A×100　</t>
  </si>
  <si>
    <t>事務所内でのエネルギー使用量、廃棄物排出量の削減について、目標を設定している</t>
    <phoneticPr fontId="3"/>
  </si>
  <si>
    <t xml:space="preserve">  </t>
    <phoneticPr fontId="3"/>
  </si>
  <si>
    <t>貴社（事業所）のグリーン経営に関する取組内容をチェックしてください。</t>
    <rPh sb="0" eb="2">
      <t>キシャ</t>
    </rPh>
    <rPh sb="12" eb="14">
      <t>ケイエイ</t>
    </rPh>
    <rPh sb="18" eb="20">
      <t>トリク</t>
    </rPh>
    <phoneticPr fontId="3"/>
  </si>
  <si>
    <t>業務の効率化の取組状況や取組結果に基づいて、取組状況が改善するよう、
取組の見直しを行う仕組みを設けている</t>
    <rPh sb="0" eb="2">
      <t>ギョウム</t>
    </rPh>
    <rPh sb="3" eb="6">
      <t>コウリツカ</t>
    </rPh>
    <rPh sb="7" eb="9">
      <t>トリク</t>
    </rPh>
    <rPh sb="9" eb="11">
      <t>ジョウキョウ</t>
    </rPh>
    <rPh sb="12" eb="14">
      <t>トリク</t>
    </rPh>
    <rPh sb="14" eb="16">
      <t>ケッカ</t>
    </rPh>
    <rPh sb="17" eb="18">
      <t>モト</t>
    </rPh>
    <rPh sb="22" eb="24">
      <t>トリク</t>
    </rPh>
    <rPh sb="24" eb="26">
      <t>ジョウキョウ</t>
    </rPh>
    <rPh sb="27" eb="29">
      <t>カイゼン</t>
    </rPh>
    <rPh sb="35" eb="37">
      <t>トリク</t>
    </rPh>
    <rPh sb="38" eb="40">
      <t>ミナオ</t>
    </rPh>
    <rPh sb="42" eb="43">
      <t>オコナ</t>
    </rPh>
    <rPh sb="44" eb="46">
      <t>シク</t>
    </rPh>
    <rPh sb="48" eb="49">
      <t>モウ</t>
    </rPh>
    <phoneticPr fontId="2"/>
  </si>
  <si>
    <t>省エネ設備・機器を導入するための計画を策定し、目標達成に向けて導入に取り組んでいる</t>
    <rPh sb="6" eb="8">
      <t>キキ</t>
    </rPh>
    <rPh sb="19" eb="21">
      <t>サクテイ</t>
    </rPh>
    <rPh sb="23" eb="25">
      <t>モクヒョウ</t>
    </rPh>
    <rPh sb="25" eb="27">
      <t>タッセイ</t>
    </rPh>
    <rPh sb="28" eb="29">
      <t>ム</t>
    </rPh>
    <rPh sb="31" eb="33">
      <t>ドウニュウ</t>
    </rPh>
    <rPh sb="34" eb="35">
      <t>ト</t>
    </rPh>
    <rPh sb="36" eb="37">
      <t>ク</t>
    </rPh>
    <phoneticPr fontId="2"/>
  </si>
  <si>
    <t>　□　省エネ設備・機器を導入するための計画を策定し、目標達成に向けて導入に取り組んでいる[レベル２]</t>
    <phoneticPr fontId="3"/>
  </si>
  <si>
    <t>施設及び設備の保守点検の実施状況や実施結果に基づき、取組状況が改善するよう、
取組の見直しを行う仕組みを設けている</t>
    <rPh sb="0" eb="2">
      <t>シセツ</t>
    </rPh>
    <rPh sb="2" eb="3">
      <t>オヨ</t>
    </rPh>
    <rPh sb="4" eb="6">
      <t>セツビ</t>
    </rPh>
    <rPh sb="7" eb="9">
      <t>ホシュ</t>
    </rPh>
    <rPh sb="9" eb="11">
      <t>テンケン</t>
    </rPh>
    <rPh sb="12" eb="14">
      <t>ジッシ</t>
    </rPh>
    <rPh sb="14" eb="16">
      <t>ジョウキョウ</t>
    </rPh>
    <rPh sb="17" eb="19">
      <t>ジッシ</t>
    </rPh>
    <rPh sb="19" eb="21">
      <t>ケッカ</t>
    </rPh>
    <rPh sb="22" eb="23">
      <t>モト</t>
    </rPh>
    <rPh sb="26" eb="27">
      <t>ト</t>
    </rPh>
    <rPh sb="27" eb="28">
      <t>ク</t>
    </rPh>
    <rPh sb="28" eb="30">
      <t>ジョウキョウ</t>
    </rPh>
    <rPh sb="31" eb="33">
      <t>カイゼン</t>
    </rPh>
    <rPh sb="39" eb="41">
      <t>トリクミ</t>
    </rPh>
    <rPh sb="42" eb="44">
      <t>ミナオ</t>
    </rPh>
    <rPh sb="46" eb="47">
      <t>オコナ</t>
    </rPh>
    <rPh sb="48" eb="50">
      <t>シク</t>
    </rPh>
    <rPh sb="52" eb="53">
      <t>モウ</t>
    </rPh>
    <phoneticPr fontId="2"/>
  </si>
  <si>
    <t>事務所内での環境保全の取組について、従業員に周知している</t>
    <rPh sb="3" eb="4">
      <t>ナイ</t>
    </rPh>
    <rPh sb="11" eb="13">
      <t>トリク</t>
    </rPh>
    <phoneticPr fontId="3"/>
  </si>
  <si>
    <t>廃棄物の発生抑制やリサイクルの少なくともいずれかに関する取組状況や
取組結果に基づいて、取組状況が改善するよう、
取組の見直しを行う仕組みを設けている</t>
    <rPh sb="4" eb="6">
      <t>ハッセイ</t>
    </rPh>
    <rPh sb="6" eb="8">
      <t>ヨクセイ</t>
    </rPh>
    <rPh sb="15" eb="16">
      <t>スク</t>
    </rPh>
    <rPh sb="25" eb="26">
      <t>カン</t>
    </rPh>
    <phoneticPr fontId="2"/>
  </si>
  <si>
    <t>事務所内でのエネルギー使用量、廃棄物排出量の削減についての取組状況を
目標に照らして評価し、取組状況が改善するよう、
取組の見直しを行う仕組みを設けている</t>
    <rPh sb="3" eb="4">
      <t>ナイ</t>
    </rPh>
    <rPh sb="29" eb="31">
      <t>トリク</t>
    </rPh>
    <rPh sb="46" eb="48">
      <t>トリク</t>
    </rPh>
    <rPh sb="59" eb="61">
      <t>トリク</t>
    </rPh>
    <phoneticPr fontId="3"/>
  </si>
  <si>
    <t>表</t>
    <rPh sb="0" eb="1">
      <t>ヒョウ</t>
    </rPh>
    <phoneticPr fontId="2"/>
  </si>
  <si>
    <t>表</t>
    <rPh sb="0" eb="1">
      <t>ヒョウ</t>
    </rPh>
    <phoneticPr fontId="3"/>
  </si>
  <si>
    <t>　　　→　下表に前期（過去の一年間又は実績を把握した期間）の毎月の実績及びその期間（表１-①と同じ期間）を記入してください。</t>
    <rPh sb="5" eb="6">
      <t>シタ</t>
    </rPh>
    <rPh sb="8" eb="10">
      <t>ゼンキ</t>
    </rPh>
    <rPh sb="11" eb="13">
      <t>カコ</t>
    </rPh>
    <rPh sb="14" eb="17">
      <t>イチネンカン</t>
    </rPh>
    <rPh sb="17" eb="18">
      <t>マタ</t>
    </rPh>
    <rPh sb="19" eb="21">
      <t>ジッセキ</t>
    </rPh>
    <rPh sb="22" eb="24">
      <t>ハアク</t>
    </rPh>
    <rPh sb="26" eb="28">
      <t>キカン</t>
    </rPh>
    <rPh sb="30" eb="32">
      <t>マイツキ</t>
    </rPh>
    <rPh sb="33" eb="35">
      <t>ジッセキ</t>
    </rPh>
    <rPh sb="35" eb="36">
      <t>オヨ</t>
    </rPh>
    <rPh sb="39" eb="41">
      <t>キカン</t>
    </rPh>
    <phoneticPr fontId="3"/>
  </si>
  <si>
    <t>　　　　　　　　→　現在の目標（改善率）と、その目標を掲げて取り組む期間を下表に記入してください。</t>
    <rPh sb="10" eb="12">
      <t>ゲンザイ</t>
    </rPh>
    <rPh sb="13" eb="15">
      <t>モクヒョウ</t>
    </rPh>
    <rPh sb="16" eb="18">
      <t>カイゼン</t>
    </rPh>
    <rPh sb="18" eb="19">
      <t>リツ</t>
    </rPh>
    <rPh sb="24" eb="26">
      <t>モクヒョウ</t>
    </rPh>
    <rPh sb="27" eb="28">
      <t>カカ</t>
    </rPh>
    <rPh sb="30" eb="31">
      <t>ト</t>
    </rPh>
    <rPh sb="32" eb="33">
      <t>ク</t>
    </rPh>
    <rPh sb="34" eb="36">
      <t>キカン</t>
    </rPh>
    <rPh sb="37" eb="38">
      <t>シタ</t>
    </rPh>
    <rPh sb="38" eb="39">
      <t>ヒョウ</t>
    </rPh>
    <rPh sb="40" eb="42">
      <t>キニュウ</t>
    </rPh>
    <phoneticPr fontId="3"/>
  </si>
  <si>
    <t>　　　　　　　　→　現在の目標（改善率）と、その目標を掲げて取り組む期間を下表に記入してください。</t>
    <rPh sb="37" eb="38">
      <t>シタ</t>
    </rPh>
    <phoneticPr fontId="3"/>
  </si>
  <si>
    <t>　　　　→　導入している装置を下表に記入してください。</t>
    <rPh sb="15" eb="16">
      <t>シタ</t>
    </rPh>
    <phoneticPr fontId="3"/>
  </si>
  <si>
    <t>　　　　→　導入計画を下表に記入してください。</t>
    <rPh sb="11" eb="12">
      <t>シタ</t>
    </rPh>
    <phoneticPr fontId="3"/>
  </si>
  <si>
    <t>今までに実施した分のみの点検結果を記入します）</t>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</si>
  <si>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</si>
  <si>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</si>
  <si>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</si>
  <si>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3"/>
  </si>
  <si>
    <t>【倉庫業・港湾運送事業】チェックリスト記入表　</t>
    <rPh sb="3" eb="4">
      <t>ギョウ</t>
    </rPh>
    <rPh sb="9" eb="11">
      <t>ジギョウキニュウヒョウ</t>
    </rPh>
    <phoneticPr fontId="2"/>
  </si>
  <si>
    <t>電気使用原単位及び燃料使用原単位等に関する定量的な目標を達成するため、
業務を効率的に進めるための計画を策定している</t>
    <rPh sb="7" eb="8">
      <t>オヨ</t>
    </rPh>
    <phoneticPr fontId="2"/>
  </si>
  <si>
    <t>従業員に対して、電気使用原単位及び燃料使用原単位等の管理結果をもとに、
電気使用原単位及び燃料使用原単位等が向上するよう指導を行っている</t>
    <rPh sb="15" eb="16">
      <t>オヨ</t>
    </rPh>
    <rPh sb="43" eb="44">
      <t>オヨ</t>
    </rPh>
    <phoneticPr fontId="2"/>
  </si>
  <si>
    <t xml:space="preserve">     　 →　使用状況を下表に記入してください。</t>
    <rPh sb="14" eb="15">
      <t>シタ</t>
    </rPh>
    <phoneticPr fontId="3"/>
  </si>
  <si>
    <r>
      <t xml:space="preserve">
</t>
    </r>
    <r>
      <rPr>
        <sz val="11"/>
        <rFont val="ＭＳ Ｐゴシック"/>
        <family val="3"/>
        <charset val="128"/>
      </rPr>
      <t>燃料使用原単位
前期目標</t>
    </r>
    <rPh sb="1" eb="3">
      <t>ネンリョウ</t>
    </rPh>
    <rPh sb="3" eb="5">
      <t>シヨウ</t>
    </rPh>
    <phoneticPr fontId="3"/>
  </si>
  <si>
    <r>
      <t xml:space="preserve">
</t>
    </r>
    <r>
      <rPr>
        <sz val="11"/>
        <rFont val="ＭＳ Ｐゴシック"/>
        <family val="3"/>
        <charset val="128"/>
      </rPr>
      <t>燃料使用原単位
前期目標</t>
    </r>
    <rPh sb="1" eb="3">
      <t>ネンリョウ</t>
    </rPh>
    <phoneticPr fontId="3"/>
  </si>
  <si>
    <r>
      <t>　　　① 認証登録対象事業所に関して下記施設設備（各々に付き任意の一棟、一式、一台など）の</t>
    </r>
    <r>
      <rPr>
        <b/>
        <sz val="11"/>
        <rFont val="ＭＳ Ｐ明朝"/>
        <family val="1"/>
        <charset val="128"/>
      </rPr>
      <t>表1・2の期間に</t>
    </r>
    <rPh sb="5" eb="7">
      <t>ニンショウ</t>
    </rPh>
    <rPh sb="7" eb="9">
      <t>トウロク</t>
    </rPh>
    <rPh sb="9" eb="11">
      <t>タイショウ</t>
    </rPh>
    <rPh sb="11" eb="14">
      <t>ジギョウショ</t>
    </rPh>
    <rPh sb="15" eb="16">
      <t>カン</t>
    </rPh>
    <rPh sb="18" eb="20">
      <t>カキ</t>
    </rPh>
    <rPh sb="20" eb="22">
      <t>シセツ</t>
    </rPh>
    <rPh sb="22" eb="24">
      <t>セツビ</t>
    </rPh>
    <rPh sb="25" eb="27">
      <t>オノオノ</t>
    </rPh>
    <rPh sb="28" eb="29">
      <t>ツ</t>
    </rPh>
    <rPh sb="30" eb="32">
      <t>ニンイ</t>
    </rPh>
    <rPh sb="33" eb="35">
      <t>イットウ</t>
    </rPh>
    <rPh sb="36" eb="38">
      <t>イッシキ</t>
    </rPh>
    <rPh sb="39" eb="41">
      <t>イチダイ</t>
    </rPh>
    <rPh sb="45" eb="46">
      <t>ヒョウ</t>
    </rPh>
    <rPh sb="50" eb="52">
      <t>キカン</t>
    </rPh>
    <phoneticPr fontId="3"/>
  </si>
  <si>
    <r>
      <t>　　　　　</t>
    </r>
    <r>
      <rPr>
        <b/>
        <sz val="11"/>
        <rFont val="ＭＳ Ｐ明朝"/>
        <family val="1"/>
        <charset val="128"/>
      </rPr>
      <t>関係なく現時点から見た過去直近３回分</t>
    </r>
    <r>
      <rPr>
        <sz val="11"/>
        <rFont val="ＭＳ Ｐ明朝"/>
        <family val="1"/>
        <charset val="128"/>
      </rPr>
      <t>の点検結果を記入してください。</t>
    </r>
    <phoneticPr fontId="3"/>
  </si>
  <si>
    <r>
      <rPr>
        <b/>
        <sz val="12"/>
        <rFont val="ＭＳ Ｐゴシック"/>
        <family val="3"/>
        <charset val="128"/>
      </rPr>
      <t>【参考】リサイクル率計算表</t>
    </r>
    <r>
      <rPr>
        <b/>
        <sz val="11"/>
        <rFont val="ＭＳ Ｐゴシック"/>
        <family val="3"/>
        <charset val="128"/>
      </rPr>
      <t xml:space="preserve">
</t>
    </r>
    <r>
      <rPr>
        <b/>
        <sz val="10"/>
        <color indexed="10"/>
        <rFont val="ＭＳ Ｐゴシック"/>
        <family val="3"/>
        <charset val="128"/>
      </rPr>
      <t>（※ この表は印刷されません）</t>
    </r>
    <rPh sb="1" eb="3">
      <t>サンコウ</t>
    </rPh>
    <rPh sb="9" eb="10">
      <t>リツ</t>
    </rPh>
    <rPh sb="10" eb="12">
      <t>ケイサン</t>
    </rPh>
    <rPh sb="12" eb="13">
      <t>ヒョウ</t>
    </rPh>
    <phoneticPr fontId="3"/>
  </si>
  <si>
    <t>二酸化炭素排出量の目標</t>
    <rPh sb="9" eb="11">
      <t>モクヒョウ</t>
    </rPh>
    <phoneticPr fontId="3"/>
  </si>
  <si>
    <t>合計</t>
    <rPh sb="0" eb="2">
      <t>ゴウケイ</t>
    </rPh>
    <phoneticPr fontId="3"/>
  </si>
  <si>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3"/>
  </si>
  <si>
    <r>
      <t>また、</t>
    </r>
    <r>
      <rPr>
        <u/>
        <sz val="12"/>
        <color indexed="10"/>
        <rFont val="HG創英角ﾎﾟｯﾌﾟ体"/>
        <family val="3"/>
        <charset val="128"/>
      </rPr>
      <t>穴開け・ファイリング等もせず</t>
    </r>
    <r>
      <rPr>
        <u/>
        <sz val="12"/>
        <color indexed="10"/>
        <rFont val="HG創英角ﾎﾟｯﾌﾟ体"/>
        <family val="3"/>
        <charset val="128"/>
      </rPr>
      <t>、申請書類のみを</t>
    </r>
    <r>
      <rPr>
        <u/>
        <sz val="12"/>
        <rFont val="HG創英角ﾎﾟｯﾌﾟ体"/>
        <family val="3"/>
        <charset val="128"/>
      </rPr>
      <t>お送りください。</t>
    </r>
    <rPh sb="3" eb="4">
      <t>アナ</t>
    </rPh>
    <rPh sb="4" eb="5">
      <t>ア</t>
    </rPh>
    <rPh sb="13" eb="14">
      <t>トウ</t>
    </rPh>
    <rPh sb="26" eb="27">
      <t>オクショルイ</t>
    </rPh>
    <phoneticPr fontId="3"/>
  </si>
  <si>
    <t>-</t>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</si>
  <si>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3"/>
  </si>
  <si>
    <t>0.438 kg/kWh</t>
    <phoneticPr fontId="3"/>
  </si>
  <si>
    <t>　・環境省「地球温暖化対策事業効果算定ガイドブック令和7年3月</t>
    <phoneticPr fontId="3"/>
  </si>
  <si>
    <t>2.62 kg/L</t>
    <phoneticPr fontId="3"/>
  </si>
  <si>
    <t xml:space="preserve">  2.50 kg/L</t>
    <phoneticPr fontId="3"/>
  </si>
  <si>
    <t>2.29 kg/L</t>
    <phoneticPr fontId="3"/>
  </si>
  <si>
    <t xml:space="preserve">  2.75 kg/L</t>
    <phoneticPr fontId="3"/>
  </si>
  <si>
    <t xml:space="preserve">  3.10 kg/L</t>
    <phoneticPr fontId="3"/>
  </si>
  <si>
    <t xml:space="preserve">   原単位に係わるガイドライン」（日本LPガス協会）に基づき換算。</t>
    <phoneticPr fontId="3"/>
  </si>
  <si>
    <t xml:space="preserve"> 2.99 kg/kg  又は　1.58 kg/L ( LPG：1kg=1.892L)</t>
    <rPh sb="13" eb="14">
      <t>マタ</t>
    </rPh>
    <phoneticPr fontId="3"/>
  </si>
  <si>
    <t>　　</t>
    <phoneticPr fontId="3"/>
  </si>
  <si>
    <t xml:space="preserve">    改訂版」による。</t>
    <phoneticPr fontId="3"/>
  </si>
  <si>
    <r>
      <t>（ton,kg,m</t>
    </r>
    <r>
      <rPr>
        <vertAlign val="superscript"/>
        <sz val="10"/>
        <rFont val="ＭＳ Ｐゴシック"/>
        <family val="3"/>
        <charset val="128"/>
      </rPr>
      <t>3</t>
    </r>
    <r>
      <rPr>
        <sz val="10"/>
        <rFont val="ＭＳ Ｐゴシック"/>
        <family val="3"/>
        <charset val="128"/>
      </rPr>
      <t>,Ｌ 等）→</t>
    </r>
    <phoneticPr fontId="3"/>
  </si>
  <si>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3"/>
  </si>
  <si>
    <r>
      <t>二酸化炭素
排出係数</t>
    </r>
    <r>
      <rPr>
        <vertAlign val="superscript"/>
        <sz val="8"/>
        <rFont val="ＭＳ Ｐゴシック"/>
        <family val="3"/>
        <charset val="128"/>
      </rPr>
      <t xml:space="preserve"> ※4</t>
    </r>
    <rPh sb="0" eb="3">
      <t>ニサンカ</t>
    </rPh>
    <rPh sb="3" eb="5">
      <t>タンソ</t>
    </rPh>
    <rPh sb="6" eb="8">
      <t>ハイシュツ</t>
    </rPh>
    <rPh sb="8" eb="10">
      <t>ケイスウ</t>
    </rPh>
    <phoneticPr fontId="3"/>
  </si>
  <si>
    <r>
      <t>取扱量</t>
    </r>
    <r>
      <rPr>
        <vertAlign val="superscript"/>
        <sz val="9"/>
        <rFont val="ＭＳ Ｐゴシック"/>
        <family val="3"/>
        <charset val="128"/>
      </rPr>
      <t>※３</t>
    </r>
    <r>
      <rPr>
        <sz val="9"/>
        <rFont val="ＭＳ Ｐゴシック"/>
        <family val="3"/>
        <charset val="128"/>
      </rPr>
      <t>　</t>
    </r>
    <rPh sb="0" eb="2">
      <t>トリアツカイ</t>
    </rPh>
    <rPh sb="2" eb="3">
      <t>リョウ</t>
    </rPh>
    <phoneticPr fontId="3"/>
  </si>
  <si>
    <r>
      <t>施設名称又は使用機器</t>
    </r>
    <r>
      <rPr>
        <vertAlign val="superscript"/>
        <sz val="9"/>
        <rFont val="ＭＳ Ｐゴシック"/>
        <family val="3"/>
        <charset val="128"/>
      </rPr>
      <t>※２</t>
    </r>
    <rPh sb="0" eb="2">
      <t>シセツ</t>
    </rPh>
    <rPh sb="2" eb="4">
      <t>メイショウ</t>
    </rPh>
    <rPh sb="4" eb="5">
      <t>マタ</t>
    </rPh>
    <rPh sb="6" eb="8">
      <t>シヨウ</t>
    </rPh>
    <rPh sb="8" eb="10">
      <t>キキ</t>
    </rPh>
    <phoneticPr fontId="3"/>
  </si>
  <si>
    <r>
      <t>（事業所名称及び）
埠頭名</t>
    </r>
    <r>
      <rPr>
        <vertAlign val="superscript"/>
        <sz val="9"/>
        <rFont val="ＭＳ Ｐゴシック"/>
        <family val="3"/>
        <charset val="128"/>
      </rPr>
      <t>※１</t>
    </r>
    <rPh sb="4" eb="6">
      <t>メイショウ</t>
    </rPh>
    <rPh sb="6" eb="7">
      <t>オヨ</t>
    </rPh>
    <rPh sb="10" eb="12">
      <t>フトウ</t>
    </rPh>
    <rPh sb="12" eb="13">
      <t>メイ</t>
    </rPh>
    <phoneticPr fontId="3"/>
  </si>
  <si>
    <r>
      <t>単位
ｍ</t>
    </r>
    <r>
      <rPr>
        <vertAlign val="superscript"/>
        <sz val="9"/>
        <rFont val="ＭＳ Ｐゴシック"/>
        <family val="3"/>
        <charset val="128"/>
      </rPr>
      <t>３</t>
    </r>
    <r>
      <rPr>
        <sz val="9"/>
        <rFont val="ＭＳ Ｐゴシック"/>
        <family val="3"/>
        <charset val="128"/>
      </rPr>
      <t xml:space="preserve">
又は
ｍ</t>
    </r>
    <r>
      <rPr>
        <vertAlign val="superscript"/>
        <sz val="9"/>
        <rFont val="ＭＳ Ｐゴシック"/>
        <family val="3"/>
        <charset val="128"/>
      </rPr>
      <t>２</t>
    </r>
    <rPh sb="0" eb="2">
      <t>タンイ</t>
    </rPh>
    <rPh sb="7" eb="8">
      <t>マタ</t>
    </rPh>
    <phoneticPr fontId="3"/>
  </si>
  <si>
    <r>
      <t>　　　 事業者が任意に設定してください（トン、ｍ</t>
    </r>
    <r>
      <rPr>
        <vertAlign val="superscript"/>
        <sz val="9"/>
        <rFont val="ＭＳ ゴシック"/>
        <family val="3"/>
        <charset val="128"/>
      </rPr>
      <t>3</t>
    </r>
    <r>
      <rPr>
        <sz val="9"/>
        <rFont val="ＭＳ ゴシック"/>
        <family val="3"/>
        <charset val="128"/>
      </rPr>
      <t>、個、TEU等）</t>
    </r>
    <rPh sb="26" eb="27">
      <t>コ</t>
    </rPh>
    <rPh sb="31" eb="32">
      <t>トウ</t>
    </rPh>
    <phoneticPr fontId="3"/>
  </si>
  <si>
    <r>
      <t>二酸化炭素
排出係数</t>
    </r>
    <r>
      <rPr>
        <vertAlign val="superscript"/>
        <sz val="8"/>
        <rFont val="ＭＳ Ｐゴシック"/>
        <family val="3"/>
        <charset val="128"/>
      </rPr>
      <t>※４</t>
    </r>
    <rPh sb="0" eb="3">
      <t>ニサンカ</t>
    </rPh>
    <rPh sb="3" eb="5">
      <t>タンソ</t>
    </rPh>
    <rPh sb="6" eb="8">
      <t>ハイシュツ</t>
    </rPh>
    <rPh sb="8" eb="10">
      <t>ケイスウ</t>
    </rPh>
    <phoneticPr fontId="3"/>
  </si>
  <si>
    <r>
      <t>入出庫量等</t>
    </r>
    <r>
      <rPr>
        <vertAlign val="superscript"/>
        <sz val="9"/>
        <rFont val="ＭＳ Ｐゴシック"/>
        <family val="3"/>
        <charset val="128"/>
      </rPr>
      <t>※３</t>
    </r>
    <r>
      <rPr>
        <sz val="9"/>
        <rFont val="ＭＳ Ｐゴシック"/>
        <family val="3"/>
        <charset val="128"/>
      </rPr>
      <t>　</t>
    </r>
    <phoneticPr fontId="3"/>
  </si>
  <si>
    <r>
      <t>倉庫の名称</t>
    </r>
    <r>
      <rPr>
        <vertAlign val="superscript"/>
        <sz val="9"/>
        <rFont val="ＭＳ Ｐゴシック"/>
        <family val="3"/>
        <charset val="128"/>
      </rPr>
      <t>※２</t>
    </r>
    <rPh sb="0" eb="2">
      <t>ソウコ</t>
    </rPh>
    <rPh sb="3" eb="5">
      <t>メイショウ</t>
    </rPh>
    <phoneticPr fontId="3"/>
  </si>
  <si>
    <r>
      <t>（事業所名称 及び）
倉庫の種類</t>
    </r>
    <r>
      <rPr>
        <vertAlign val="superscript"/>
        <sz val="9"/>
        <rFont val="ＭＳ Ｐゴシック"/>
        <family val="3"/>
        <charset val="128"/>
      </rPr>
      <t>※１</t>
    </r>
    <rPh sb="1" eb="4">
      <t>ジギョウショ</t>
    </rPh>
    <rPh sb="4" eb="6">
      <t>メイショウ</t>
    </rPh>
    <rPh sb="7" eb="8">
      <t>オヨ</t>
    </rPh>
    <rPh sb="11" eb="13">
      <t>ソウコ</t>
    </rPh>
    <phoneticPr fontId="3"/>
  </si>
  <si>
    <t>使用
エネルギー
(種類)</t>
    <rPh sb="0" eb="2">
      <t>シヨウ</t>
    </rPh>
    <rPh sb="10" eb="12">
      <t>シュルイ</t>
    </rPh>
    <phoneticPr fontId="3"/>
  </si>
  <si>
    <t>　　□</t>
    <phoneticPr fontId="3"/>
  </si>
  <si>
    <t>施設及び設備の保守点検を定期的に実施し、老朽化、破損、故障、整備不良等によるエネルギーロスを削減している</t>
    <phoneticPr fontId="3"/>
  </si>
  <si>
    <t>[レベル２]＜認証項目＞</t>
    <phoneticPr fontId="3"/>
  </si>
  <si>
    <t>→施設（建物）、受配電設備、照明設備、空調設備、荷役機器設備について保守点検の実績及びその結果を下表に</t>
    <phoneticPr fontId="3"/>
  </si>
  <si>
    <t xml:space="preserve">   記入してください。</t>
    <phoneticPr fontId="3"/>
  </si>
  <si>
    <t>環境方針には法規制の遵守に加えて自主的・積極的な取組を定めている</t>
    <phoneticPr fontId="2"/>
  </si>
  <si>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3"/>
  </si>
  <si>
    <r>
      <t>2.27 kg/Nm</t>
    </r>
    <r>
      <rPr>
        <vertAlign val="superscript"/>
        <sz val="9"/>
        <rFont val="ＭＳ Ｐゴシック"/>
        <family val="3"/>
        <charset val="128"/>
      </rPr>
      <t>3</t>
    </r>
    <phoneticPr fontId="3"/>
  </si>
  <si>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3"/>
  </si>
  <si>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3"/>
  </si>
  <si>
    <r>
      <t>　作業中以外は、アイドリングストップ</t>
    </r>
    <r>
      <rPr>
        <sz val="11"/>
        <rFont val="ＭＳ Ｐゴシック"/>
        <family val="3"/>
        <charset val="128"/>
      </rPr>
      <t>を心がける</t>
    </r>
    <rPh sb="1" eb="4">
      <t>サギョウチュウ</t>
    </rPh>
    <rPh sb="4" eb="6">
      <t>イガイ</t>
    </rPh>
    <rPh sb="19" eb="20">
      <t>ココロ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</si>
</sst>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000_);[Red]\(0.0000\)"/>
    <numFmt numFmtId="178" formatCode="#,##0.0000_);[Red]\(#,##0.0000\)"/>
    <numFmt numFmtId="179" formatCode="#,##0.0000_ "/>
    <numFmt numFmtId="180" formatCode="0.000_);[Red]\(0.000\)"/>
    <numFmt numFmtId="181" formatCode="0.000_ "/>
    <numFmt numFmtId="182" formatCode="#,##0.0_ "/>
    <numFmt numFmtId="183" formatCode="#,##0.00_);[Red]\(#,##0.00\)"/>
    <numFmt numFmtId="184" formatCode="0.0"/>
    <numFmt numFmtId="185" formatCode="#,##0.00_ "/>
    <numFmt numFmtId="186" formatCode="0;\-0;;@"/>
    <numFmt numFmtId="187" formatCode="0_ "/>
    <numFmt numFmtId="188" formatCode="#,##0_ "/>
  </numFmts>
  <fonts count="70"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i/>
      <sz val="10"/>
      <name val="ＭＳ ゴシック"/>
      <family val="3"/>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i/>
      <sz val="11"/>
      <name val="ＭＳ Ｐゴシック"/>
      <family val="3"/>
      <charset val="128"/>
    </font>
    <font>
      <sz val="9"/>
      <name val="ＭＳ ゴシック"/>
      <family val="3"/>
      <charset val="128"/>
    </font>
    <font>
      <sz val="8"/>
      <name val="ＭＳ Ｐゴシック"/>
      <family val="3"/>
      <charset val="128"/>
    </font>
    <font>
      <sz val="24"/>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sz val="11"/>
      <name val="ＭＳ Ｐ明朝"/>
      <family val="1"/>
      <charset val="128"/>
    </font>
    <font>
      <sz val="18"/>
      <name val="ＭＳ Ｐゴシック"/>
      <family val="3"/>
      <charset val="128"/>
    </font>
    <font>
      <b/>
      <sz val="26"/>
      <name val="ＭＳ ゴシック"/>
      <family val="3"/>
      <charset val="128"/>
    </font>
    <font>
      <u/>
      <sz val="9"/>
      <name val="ＭＳ Ｐゴシック"/>
      <family val="3"/>
      <charset val="128"/>
    </font>
    <font>
      <u/>
      <sz val="12"/>
      <name val="HG創英角ﾎﾟｯﾌﾟ体"/>
      <family val="3"/>
      <charset val="128"/>
    </font>
    <font>
      <b/>
      <u/>
      <sz val="12"/>
      <name val="HG創英角ﾎﾟｯﾌﾟ体"/>
      <family val="3"/>
      <charset val="128"/>
    </font>
    <font>
      <b/>
      <sz val="12"/>
      <name val="ＭＳ Ｐゴシック"/>
      <family val="3"/>
      <charset val="128"/>
    </font>
    <font>
      <sz val="8"/>
      <name val="ＭＳ ゴシック"/>
      <family val="3"/>
      <charset val="128"/>
    </font>
    <font>
      <b/>
      <sz val="11"/>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sz val="9"/>
      <name val="Meiryo UI"/>
      <family val="3"/>
      <charset val="128"/>
    </font>
    <font>
      <b/>
      <i/>
      <sz val="11"/>
      <name val="ＭＳ 明朝"/>
      <family val="1"/>
      <charset val="128"/>
    </font>
    <font>
      <sz val="9"/>
      <name val="ＭＳ Ｐ明朝"/>
      <family val="1"/>
      <charset val="128"/>
    </font>
    <font>
      <b/>
      <sz val="10"/>
      <name val="ＭＳ Ｐ明朝"/>
      <family val="1"/>
      <charset val="128"/>
    </font>
    <font>
      <b/>
      <i/>
      <sz val="8"/>
      <name val="ＭＳ 明朝"/>
      <family val="1"/>
      <charset val="128"/>
    </font>
    <font>
      <sz val="10"/>
      <name val="ＭＳ Ｐ明朝"/>
      <family val="1"/>
      <charset val="128"/>
    </font>
    <font>
      <b/>
      <u/>
      <sz val="12"/>
      <color indexed="10"/>
      <name val="HG創英角ﾎﾟｯﾌﾟ体"/>
      <family val="3"/>
      <charset val="128"/>
    </font>
    <font>
      <b/>
      <sz val="12"/>
      <color indexed="10"/>
      <name val="HG創英角ﾎﾟｯﾌﾟ体"/>
      <family val="3"/>
      <charset val="128"/>
    </font>
    <font>
      <u/>
      <sz val="12"/>
      <color indexed="10"/>
      <name val="HG創英角ﾎﾟｯﾌﾟ体"/>
      <family val="3"/>
      <charset val="128"/>
    </font>
    <font>
      <b/>
      <sz val="11"/>
      <name val="ＭＳ Ｐ明朝"/>
      <family val="1"/>
      <charset val="128"/>
    </font>
    <font>
      <b/>
      <sz val="10"/>
      <color indexed="10"/>
      <name val="ＭＳ Ｐゴシック"/>
      <family val="3"/>
      <charset val="128"/>
    </font>
    <font>
      <vertAlign val="superscript"/>
      <sz val="10"/>
      <name val="ＭＳ Ｐゴシック"/>
      <family val="3"/>
      <charset val="128"/>
    </font>
    <font>
      <vertAlign val="superscript"/>
      <sz val="9"/>
      <name val="ＭＳ Ｐゴシック"/>
      <family val="3"/>
      <charset val="128"/>
    </font>
    <font>
      <vertAlign val="superscript"/>
      <sz val="8"/>
      <name val="ＭＳ Ｐゴシック"/>
      <family val="3"/>
      <charset val="128"/>
    </font>
    <font>
      <vertAlign val="superscript"/>
      <sz val="9"/>
      <name val="ＭＳ ゴシック"/>
      <family val="3"/>
      <charset val="128"/>
    </font>
    <font>
      <sz val="11"/>
      <name val="Meiryo UI"/>
      <family val="3"/>
      <charset val="128"/>
    </font>
    <font>
      <sz val="10"/>
      <name val="Meiryo UI"/>
      <family val="3"/>
      <charset val="128"/>
    </font>
    <font>
      <vertAlign val="subscript"/>
      <sz val="8"/>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83">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double">
        <color indexed="64"/>
      </left>
      <right/>
      <top/>
      <bottom/>
      <diagonal/>
    </border>
    <border>
      <left/>
      <right/>
      <top/>
      <bottom style="thin">
        <color indexed="64"/>
      </bottom>
      <diagonal/>
    </border>
    <border>
      <left/>
      <right style="double">
        <color indexed="64"/>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style="double">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style="medium">
        <color indexed="64"/>
      </left>
      <right/>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uble">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right style="double">
        <color indexed="64"/>
      </right>
      <top/>
      <bottom style="medium">
        <color indexed="64"/>
      </bottom>
      <diagonal/>
    </border>
    <border>
      <left/>
      <right style="medium">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9">
    <xf numFmtId="0" fontId="0" fillId="0" borderId="0"/>
    <xf numFmtId="38" fontId="22" fillId="0" borderId="0" applyFont="0" applyFill="0" applyBorder="0" applyAlignment="0" applyProtection="0"/>
    <xf numFmtId="0" fontId="1"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cellStyleXfs>
  <cellXfs count="907">
    <xf numFmtId="0" fontId="0" fillId="0" borderId="0" xfId="0"/>
    <xf numFmtId="0" fontId="6" fillId="0" borderId="0" xfId="2" applyFont="1" applyAlignment="1">
      <alignment vertical="center" wrapText="1"/>
    </xf>
    <xf numFmtId="0" fontId="9" fillId="0" borderId="0" xfId="2" applyFont="1" applyAlignment="1">
      <alignment vertical="center" wrapText="1"/>
    </xf>
    <xf numFmtId="0" fontId="15" fillId="0" borderId="0" xfId="0" applyFont="1"/>
    <xf numFmtId="0" fontId="5" fillId="0" borderId="0" xfId="2" applyFont="1">
      <alignment vertical="center"/>
    </xf>
    <xf numFmtId="0" fontId="16" fillId="0" borderId="0" xfId="0" applyFont="1"/>
    <xf numFmtId="0" fontId="17" fillId="0" borderId="0" xfId="0" applyFont="1"/>
    <xf numFmtId="0" fontId="14" fillId="0" borderId="0" xfId="0" applyFont="1"/>
    <xf numFmtId="0" fontId="19" fillId="0" borderId="0" xfId="0" applyFont="1"/>
    <xf numFmtId="0" fontId="20" fillId="0" borderId="0" xfId="0" applyFont="1"/>
    <xf numFmtId="0" fontId="21" fillId="0" borderId="0" xfId="0" applyFont="1"/>
    <xf numFmtId="0" fontId="23" fillId="0" borderId="0" xfId="0" applyFont="1" applyAlignment="1">
      <alignment horizontal="center" vertical="center"/>
    </xf>
    <xf numFmtId="0" fontId="6" fillId="0" borderId="0" xfId="0" applyFont="1"/>
    <xf numFmtId="0" fontId="5" fillId="0" borderId="0" xfId="7" applyFont="1">
      <alignment vertical="center"/>
    </xf>
    <xf numFmtId="0" fontId="6" fillId="0" borderId="0" xfId="7" applyFont="1" applyAlignment="1">
      <alignmen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6" fillId="0" borderId="0" xfId="0" applyFont="1" applyAlignment="1">
      <alignment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34" fillId="0" borderId="0" xfId="4" applyFont="1" applyAlignment="1">
      <alignment horizontal="center" vertical="center"/>
    </xf>
    <xf numFmtId="0" fontId="32" fillId="0" borderId="0" xfId="4" applyFont="1" applyAlignment="1">
      <alignment vertical="center"/>
    </xf>
    <xf numFmtId="0" fontId="33" fillId="0" borderId="0" xfId="4" applyFont="1" applyAlignment="1">
      <alignment vertical="center"/>
    </xf>
    <xf numFmtId="0" fontId="35" fillId="0" borderId="0" xfId="4" applyFont="1" applyAlignment="1">
      <alignment vertical="center"/>
    </xf>
    <xf numFmtId="0" fontId="36" fillId="0" borderId="0" xfId="4" applyFont="1" applyAlignment="1">
      <alignment vertical="center"/>
    </xf>
    <xf numFmtId="0" fontId="32" fillId="0" borderId="0" xfId="4" quotePrefix="1" applyFont="1" applyAlignment="1">
      <alignment horizontal="right" vertical="center"/>
    </xf>
    <xf numFmtId="0" fontId="38" fillId="0" borderId="0" xfId="0" applyFont="1"/>
    <xf numFmtId="0" fontId="27" fillId="0" borderId="0" xfId="0" applyFont="1"/>
    <xf numFmtId="0" fontId="27" fillId="0" borderId="0" xfId="0" applyFont="1" applyAlignment="1">
      <alignment horizontal="left"/>
    </xf>
    <xf numFmtId="0" fontId="24" fillId="0" borderId="5"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31" fillId="0" borderId="0" xfId="3" applyFont="1" applyAlignment="1">
      <alignment horizontal="right" vertical="center"/>
    </xf>
    <xf numFmtId="0" fontId="42" fillId="0" borderId="0" xfId="3" applyFont="1" applyAlignment="1">
      <alignment vertical="center"/>
    </xf>
    <xf numFmtId="0" fontId="4" fillId="0" borderId="0" xfId="2" applyFont="1" applyAlignment="1"/>
    <xf numFmtId="0" fontId="4" fillId="0" borderId="0" xfId="7" applyFont="1" applyAlignment="1"/>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pplyProtection="1">
      <alignment horizontal="right" vertical="center"/>
      <protection locked="0"/>
    </xf>
    <xf numFmtId="0" fontId="0" fillId="0" borderId="0" xfId="0" applyAlignment="1">
      <alignment vertical="top"/>
    </xf>
    <xf numFmtId="0" fontId="0" fillId="0" borderId="0" xfId="0" applyAlignment="1">
      <alignment horizontal="right" vertical="top"/>
    </xf>
    <xf numFmtId="0" fontId="0" fillId="0" borderId="0" xfId="0" applyAlignment="1">
      <alignment horizontal="center" vertical="top"/>
    </xf>
    <xf numFmtId="0" fontId="44" fillId="0" borderId="0" xfId="0" applyFont="1" applyAlignment="1">
      <alignment horizontal="center" vertical="top"/>
    </xf>
    <xf numFmtId="0" fontId="0" fillId="0" borderId="0" xfId="0" applyAlignment="1" applyProtection="1">
      <alignment horizontal="right" vertical="top"/>
      <protection locked="0"/>
    </xf>
    <xf numFmtId="0" fontId="24" fillId="0" borderId="14" xfId="0" applyFont="1" applyBorder="1" applyAlignment="1">
      <alignment horizontal="center" vertical="center" wrapText="1"/>
    </xf>
    <xf numFmtId="0" fontId="24" fillId="0" borderId="15" xfId="0" applyFont="1" applyBorder="1" applyAlignment="1">
      <alignment vertical="center"/>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45" fillId="0" borderId="0" xfId="0" applyFont="1"/>
    <xf numFmtId="0" fontId="24" fillId="0" borderId="0" xfId="0" applyFont="1"/>
    <xf numFmtId="0" fontId="26" fillId="0" borderId="0" xfId="0" applyFont="1"/>
    <xf numFmtId="181" fontId="24" fillId="0" borderId="0" xfId="0" applyNumberFormat="1" applyFont="1" applyAlignment="1">
      <alignment horizontal="center" vertical="center"/>
    </xf>
    <xf numFmtId="0" fontId="24" fillId="0" borderId="0" xfId="0" applyFont="1" applyAlignment="1">
      <alignment horizontal="center" vertical="center"/>
    </xf>
    <xf numFmtId="0" fontId="45" fillId="0" borderId="0" xfId="0" applyFont="1" applyAlignment="1">
      <alignment vertical="top"/>
    </xf>
    <xf numFmtId="0" fontId="45" fillId="0" borderId="0" xfId="0" applyFont="1" applyAlignment="1">
      <alignment vertical="center"/>
    </xf>
    <xf numFmtId="181" fontId="24" fillId="0" borderId="0" xfId="0" applyNumberFormat="1" applyFont="1" applyAlignment="1">
      <alignment horizontal="left" vertical="center"/>
    </xf>
    <xf numFmtId="0" fontId="24" fillId="0" borderId="0" xfId="0" applyFont="1" applyAlignment="1">
      <alignment vertical="center"/>
    </xf>
    <xf numFmtId="0" fontId="44" fillId="0" borderId="0" xfId="0" applyFont="1" applyAlignment="1">
      <alignment horizontal="center" vertical="center"/>
    </xf>
    <xf numFmtId="0" fontId="44" fillId="0" borderId="0" xfId="0" applyFont="1"/>
    <xf numFmtId="0" fontId="39" fillId="3" borderId="18" xfId="0" applyFont="1" applyFill="1" applyBorder="1" applyAlignment="1">
      <alignment horizontal="center" vertical="center"/>
    </xf>
    <xf numFmtId="0" fontId="39" fillId="3" borderId="6" xfId="0" applyFont="1" applyFill="1" applyBorder="1" applyAlignment="1">
      <alignment horizontal="center" vertical="center"/>
    </xf>
    <xf numFmtId="0" fontId="39" fillId="3" borderId="19" xfId="0" applyFont="1" applyFill="1" applyBorder="1" applyAlignment="1">
      <alignment horizontal="center" vertical="center"/>
    </xf>
    <xf numFmtId="0" fontId="24" fillId="3"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14" fillId="0" borderId="22" xfId="0" applyFont="1" applyBorder="1" applyAlignment="1">
      <alignment horizontal="right" vertical="center" wrapText="1"/>
    </xf>
    <xf numFmtId="0" fontId="0" fillId="0" borderId="22" xfId="0" applyBorder="1" applyAlignment="1">
      <alignment vertical="center"/>
    </xf>
    <xf numFmtId="0" fontId="0" fillId="0" borderId="22" xfId="0" applyBorder="1" applyAlignment="1">
      <alignment vertical="top" wrapText="1"/>
    </xf>
    <xf numFmtId="0" fontId="0" fillId="0" borderId="23" xfId="0" applyBorder="1" applyAlignment="1">
      <alignment vertical="top" wrapText="1"/>
    </xf>
    <xf numFmtId="0" fontId="14" fillId="0" borderId="24" xfId="0" applyFont="1" applyBorder="1" applyAlignment="1">
      <alignment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27" fillId="0" borderId="0" xfId="0" applyFont="1" applyAlignment="1">
      <alignment horizontal="center"/>
    </xf>
    <xf numFmtId="0" fontId="30" fillId="0" borderId="0" xfId="0" applyFont="1" applyAlignment="1">
      <alignment horizontal="center" vertical="center"/>
    </xf>
    <xf numFmtId="0" fontId="33" fillId="0" borderId="0" xfId="0" applyFont="1"/>
    <xf numFmtId="0" fontId="34"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3" fillId="0" borderId="0" xfId="3" applyFont="1"/>
    <xf numFmtId="0" fontId="32" fillId="0" borderId="0" xfId="3" applyFont="1"/>
    <xf numFmtId="0" fontId="6" fillId="0" borderId="0" xfId="6" applyFont="1">
      <alignment vertical="center"/>
    </xf>
    <xf numFmtId="0" fontId="7" fillId="4" borderId="29" xfId="6" applyFont="1" applyFill="1" applyBorder="1" applyAlignment="1">
      <alignment horizontal="center" vertical="center"/>
    </xf>
    <xf numFmtId="0" fontId="7" fillId="4" borderId="30" xfId="6" applyFont="1" applyFill="1" applyBorder="1" applyAlignment="1">
      <alignment horizontal="center" vertical="center"/>
    </xf>
    <xf numFmtId="0" fontId="50" fillId="4" borderId="30" xfId="6" applyFont="1" applyFill="1" applyBorder="1" applyAlignment="1">
      <alignment horizontal="center" vertical="center" wrapText="1"/>
    </xf>
    <xf numFmtId="0" fontId="8" fillId="4" borderId="30" xfId="6" applyFont="1" applyFill="1" applyBorder="1" applyAlignment="1">
      <alignment horizontal="center" vertical="center"/>
    </xf>
    <xf numFmtId="0" fontId="6" fillId="4" borderId="31" xfId="6" applyFont="1" applyFill="1" applyBorder="1" applyAlignment="1">
      <alignment horizontal="center" vertical="center"/>
    </xf>
    <xf numFmtId="0" fontId="12" fillId="4" borderId="32" xfId="6" applyFont="1" applyFill="1" applyBorder="1" applyAlignment="1">
      <alignment horizontal="right" vertical="center"/>
    </xf>
    <xf numFmtId="0" fontId="10" fillId="0" borderId="33" xfId="2" applyFont="1" applyBorder="1">
      <alignment vertical="center"/>
    </xf>
    <xf numFmtId="0" fontId="10" fillId="0" borderId="34" xfId="2" applyFont="1" applyBorder="1">
      <alignment vertical="center"/>
    </xf>
    <xf numFmtId="0" fontId="11" fillId="5" borderId="34" xfId="2" applyFont="1" applyFill="1" applyBorder="1" applyAlignment="1">
      <alignment horizontal="center" vertical="center"/>
    </xf>
    <xf numFmtId="0" fontId="11" fillId="2" borderId="34" xfId="2" applyFont="1" applyFill="1" applyBorder="1" applyAlignment="1">
      <alignment horizontal="center" vertical="center"/>
    </xf>
    <xf numFmtId="0" fontId="12" fillId="0" borderId="34" xfId="2" applyFont="1" applyBorder="1" applyAlignment="1">
      <alignment vertical="center" wrapText="1"/>
    </xf>
    <xf numFmtId="0" fontId="11" fillId="0" borderId="34" xfId="2" applyFont="1" applyBorder="1" applyAlignment="1">
      <alignment horizontal="center" vertical="center"/>
    </xf>
    <xf numFmtId="0" fontId="10" fillId="0" borderId="35" xfId="2" applyFont="1" applyBorder="1">
      <alignment vertical="center"/>
    </xf>
    <xf numFmtId="0" fontId="10" fillId="0" borderId="36" xfId="2" applyFont="1" applyBorder="1">
      <alignment vertical="center"/>
    </xf>
    <xf numFmtId="0" fontId="11" fillId="5" borderId="36" xfId="2" applyFont="1" applyFill="1" applyBorder="1" applyAlignment="1">
      <alignment horizontal="center" vertical="center"/>
    </xf>
    <xf numFmtId="0" fontId="11" fillId="0" borderId="36" xfId="2" applyFont="1" applyBorder="1" applyAlignment="1">
      <alignment horizontal="center" vertical="center"/>
    </xf>
    <xf numFmtId="0" fontId="12" fillId="0" borderId="36" xfId="2" applyFont="1" applyBorder="1" applyAlignment="1">
      <alignment vertical="center" wrapText="1"/>
    </xf>
    <xf numFmtId="0" fontId="19" fillId="0" borderId="0" xfId="6" applyFont="1" applyAlignment="1"/>
    <xf numFmtId="0" fontId="10" fillId="0" borderId="0" xfId="6" applyFont="1" applyAlignment="1"/>
    <xf numFmtId="0" fontId="10" fillId="0" borderId="0" xfId="6" applyFont="1" applyAlignment="1">
      <alignment horizontal="center"/>
    </xf>
    <xf numFmtId="0" fontId="6" fillId="0" borderId="0" xfId="6" applyFont="1" applyAlignment="1">
      <alignment wrapText="1"/>
    </xf>
    <xf numFmtId="0" fontId="6" fillId="0" borderId="0" xfId="6" applyFont="1" applyAlignment="1"/>
    <xf numFmtId="0" fontId="13" fillId="0" borderId="34" xfId="2" applyFont="1" applyBorder="1" applyAlignment="1">
      <alignment vertical="center" wrapText="1"/>
    </xf>
    <xf numFmtId="0" fontId="51" fillId="6" borderId="37" xfId="6" applyFont="1" applyFill="1" applyBorder="1" applyAlignment="1">
      <alignment horizontal="center" vertical="center"/>
    </xf>
    <xf numFmtId="0" fontId="51" fillId="5" borderId="37" xfId="6" applyFont="1" applyFill="1" applyBorder="1" applyAlignment="1">
      <alignment horizontal="center" vertical="center"/>
    </xf>
    <xf numFmtId="0" fontId="53" fillId="6" borderId="37" xfId="6" applyFont="1" applyFill="1" applyBorder="1" applyAlignment="1">
      <alignment horizontal="center" vertical="center"/>
    </xf>
    <xf numFmtId="0" fontId="53" fillId="0" borderId="37" xfId="6" applyFont="1" applyBorder="1" applyAlignment="1">
      <alignment horizontal="center" vertical="center"/>
    </xf>
    <xf numFmtId="0" fontId="10" fillId="0" borderId="33" xfId="7" applyFont="1" applyBorder="1" applyAlignment="1">
      <alignment horizontal="center" vertical="center"/>
    </xf>
    <xf numFmtId="0" fontId="10" fillId="0" borderId="34" xfId="7" applyFont="1" applyBorder="1" applyAlignment="1">
      <alignment horizontal="center" vertical="center"/>
    </xf>
    <xf numFmtId="0" fontId="11" fillId="5" borderId="34" xfId="7" applyFont="1" applyFill="1" applyBorder="1" applyAlignment="1">
      <alignment horizontal="center" vertical="center"/>
    </xf>
    <xf numFmtId="0" fontId="11" fillId="2" borderId="34" xfId="7" applyFont="1" applyFill="1" applyBorder="1" applyAlignment="1">
      <alignment horizontal="center" vertical="center"/>
    </xf>
    <xf numFmtId="0" fontId="12" fillId="0" borderId="34" xfId="7" applyFont="1" applyBorder="1" applyAlignment="1">
      <alignment vertical="center" wrapText="1"/>
    </xf>
    <xf numFmtId="0" fontId="10" fillId="0" borderId="33" xfId="7" applyFont="1" applyBorder="1" applyAlignment="1" applyProtection="1">
      <alignment horizontal="center" vertical="center"/>
      <protection locked="0"/>
    </xf>
    <xf numFmtId="0" fontId="10" fillId="0" borderId="34" xfId="7" applyFont="1" applyBorder="1" applyAlignment="1" applyProtection="1">
      <alignment horizontal="center" vertical="center"/>
      <protection locked="0"/>
    </xf>
    <xf numFmtId="0" fontId="10" fillId="5" borderId="34" xfId="7" applyFont="1" applyFill="1" applyBorder="1" applyAlignment="1">
      <alignment horizontal="center" vertical="center"/>
    </xf>
    <xf numFmtId="0" fontId="10" fillId="2" borderId="34" xfId="7" applyFont="1" applyFill="1" applyBorder="1" applyAlignment="1">
      <alignment horizontal="center" vertical="center"/>
    </xf>
    <xf numFmtId="0" fontId="11" fillId="0" borderId="34" xfId="7" applyFont="1" applyBorder="1" applyAlignment="1">
      <alignment horizontal="center" vertical="center"/>
    </xf>
    <xf numFmtId="0" fontId="10" fillId="0" borderId="35" xfId="7" applyFont="1" applyBorder="1" applyAlignment="1" applyProtection="1">
      <alignment horizontal="center" vertical="center"/>
      <protection locked="0"/>
    </xf>
    <xf numFmtId="0" fontId="10" fillId="0" borderId="36" xfId="7" applyFont="1" applyBorder="1" applyAlignment="1" applyProtection="1">
      <alignment horizontal="center" vertical="center"/>
      <protection locked="0"/>
    </xf>
    <xf numFmtId="0" fontId="11" fillId="5" borderId="36" xfId="7" applyFont="1" applyFill="1" applyBorder="1" applyAlignment="1">
      <alignment horizontal="center" vertical="center"/>
    </xf>
    <xf numFmtId="0" fontId="11" fillId="0" borderId="36" xfId="7" applyFont="1" applyBorder="1" applyAlignment="1">
      <alignment horizontal="center" vertical="center"/>
    </xf>
    <xf numFmtId="0" fontId="12" fillId="0" borderId="36" xfId="7" applyFont="1" applyBorder="1" applyAlignment="1">
      <alignment vertical="center" wrapText="1"/>
    </xf>
    <xf numFmtId="0" fontId="16" fillId="0" borderId="0" xfId="8" applyFont="1">
      <alignment vertical="center"/>
    </xf>
    <xf numFmtId="0" fontId="38" fillId="0" borderId="0" xfId="8" applyFont="1">
      <alignment vertical="center"/>
    </xf>
    <xf numFmtId="0" fontId="54" fillId="0" borderId="0" xfId="8" applyFont="1">
      <alignment vertical="center"/>
    </xf>
    <xf numFmtId="0" fontId="46" fillId="0" borderId="38" xfId="8" applyFont="1" applyBorder="1">
      <alignment vertical="center"/>
    </xf>
    <xf numFmtId="0" fontId="46" fillId="0" borderId="39" xfId="8" applyFont="1" applyBorder="1">
      <alignment vertical="center"/>
    </xf>
    <xf numFmtId="0" fontId="46" fillId="0" borderId="40" xfId="8" applyFont="1" applyBorder="1">
      <alignment vertical="center"/>
    </xf>
    <xf numFmtId="0" fontId="24" fillId="0" borderId="41" xfId="8" applyFont="1" applyBorder="1">
      <alignment vertical="center"/>
    </xf>
    <xf numFmtId="0" fontId="14" fillId="0" borderId="42" xfId="8" applyFont="1" applyBorder="1">
      <alignment vertical="center"/>
    </xf>
    <xf numFmtId="0" fontId="14" fillId="0" borderId="43" xfId="8" applyFont="1" applyBorder="1">
      <alignment vertical="center"/>
    </xf>
    <xf numFmtId="0" fontId="46" fillId="0" borderId="44" xfId="8" applyFont="1" applyBorder="1">
      <alignment vertical="center"/>
    </xf>
    <xf numFmtId="0" fontId="14" fillId="0" borderId="0" xfId="8" applyFont="1">
      <alignment vertical="center"/>
    </xf>
    <xf numFmtId="0" fontId="14" fillId="0" borderId="45" xfId="8" applyFont="1" applyBorder="1">
      <alignment vertical="center"/>
    </xf>
    <xf numFmtId="0" fontId="24" fillId="0" borderId="0" xfId="8" applyFont="1">
      <alignment vertical="center"/>
    </xf>
    <xf numFmtId="0" fontId="56" fillId="6" borderId="37" xfId="6" applyFont="1" applyFill="1" applyBorder="1" applyAlignment="1">
      <alignment horizontal="center" vertical="center" wrapText="1"/>
    </xf>
    <xf numFmtId="0" fontId="24" fillId="0" borderId="46" xfId="0" applyFont="1" applyBorder="1" applyAlignment="1">
      <alignment horizontal="center" vertical="center"/>
    </xf>
    <xf numFmtId="0" fontId="24" fillId="0" borderId="10"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7" fillId="3" borderId="49" xfId="0" applyFont="1" applyFill="1" applyBorder="1" applyAlignment="1">
      <alignment horizontal="center" vertical="center"/>
    </xf>
    <xf numFmtId="0" fontId="55" fillId="0" borderId="0" xfId="8" applyFont="1">
      <alignment vertical="center"/>
    </xf>
    <xf numFmtId="0" fontId="57" fillId="0" borderId="0" xfId="8" applyFont="1">
      <alignment vertical="center"/>
    </xf>
    <xf numFmtId="0" fontId="12" fillId="4" borderId="32" xfId="6" applyFont="1" applyFill="1" applyBorder="1" applyAlignment="1">
      <alignment horizontal="center" vertical="center"/>
    </xf>
    <xf numFmtId="0" fontId="14" fillId="3" borderId="45" xfId="8" applyFont="1" applyFill="1" applyBorder="1" applyAlignment="1">
      <alignment vertical="center" wrapText="1"/>
    </xf>
    <xf numFmtId="0" fontId="0" fillId="0" borderId="0" xfId="4" applyFont="1"/>
    <xf numFmtId="0" fontId="0" fillId="0" borderId="50" xfId="0" applyBorder="1" applyAlignment="1">
      <alignment horizontal="center" vertical="center"/>
    </xf>
    <xf numFmtId="0" fontId="0" fillId="0" borderId="37" xfId="0" applyBorder="1"/>
    <xf numFmtId="0" fontId="0" fillId="0" borderId="51" xfId="0" applyBorder="1"/>
    <xf numFmtId="0" fontId="0" fillId="0" borderId="50" xfId="0" applyBorder="1"/>
    <xf numFmtId="0" fontId="0" fillId="0" borderId="50" xfId="0" applyBorder="1" applyAlignment="1">
      <alignment vertical="center"/>
    </xf>
    <xf numFmtId="0" fontId="0" fillId="0" borderId="37" xfId="0" applyBorder="1" applyAlignment="1">
      <alignment vertical="center"/>
    </xf>
    <xf numFmtId="0" fontId="0" fillId="0" borderId="11" xfId="0" applyBorder="1" applyAlignment="1">
      <alignment horizontal="center" vertical="center"/>
    </xf>
    <xf numFmtId="0" fontId="0" fillId="0" borderId="52"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53" xfId="0" applyBorder="1" applyAlignment="1">
      <alignment horizontal="center" vertical="center" wrapText="1"/>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54" xfId="0" applyBorder="1" applyAlignment="1">
      <alignment horizontal="left" vertical="center"/>
    </xf>
    <xf numFmtId="0" fontId="0" fillId="0" borderId="0" xfId="0" applyAlignment="1">
      <alignment horizontal="left" vertical="center" readingOrder="1"/>
    </xf>
    <xf numFmtId="0" fontId="0" fillId="0" borderId="55" xfId="0" applyBorder="1"/>
    <xf numFmtId="0" fontId="0" fillId="0" borderId="56" xfId="0" applyBorder="1" applyAlignment="1">
      <alignment horizontal="center" vertical="center"/>
    </xf>
    <xf numFmtId="0" fontId="0" fillId="0" borderId="57" xfId="0" applyBorder="1" applyAlignment="1">
      <alignment vertical="top"/>
    </xf>
    <xf numFmtId="0" fontId="0" fillId="3" borderId="42" xfId="0" applyFill="1" applyBorder="1" applyAlignment="1">
      <alignment vertical="center" wrapText="1"/>
    </xf>
    <xf numFmtId="0" fontId="0" fillId="0" borderId="43" xfId="0" applyBorder="1" applyAlignment="1">
      <alignment vertical="top"/>
    </xf>
    <xf numFmtId="0" fontId="0" fillId="0" borderId="58" xfId="0" applyBorder="1" applyAlignment="1">
      <alignment horizontal="center" vertical="center" textRotation="255"/>
    </xf>
    <xf numFmtId="0" fontId="0" fillId="3" borderId="59" xfId="0" applyFill="1" applyBorder="1" applyAlignment="1">
      <alignment vertical="center" wrapText="1"/>
    </xf>
    <xf numFmtId="0" fontId="0" fillId="0" borderId="60" xfId="0" applyBorder="1" applyAlignment="1">
      <alignment vertical="top"/>
    </xf>
    <xf numFmtId="0" fontId="22" fillId="0" borderId="0" xfId="8">
      <alignment vertical="center"/>
    </xf>
    <xf numFmtId="0" fontId="22" fillId="0" borderId="0" xfId="8" applyAlignment="1">
      <alignment horizontal="center" vertical="center"/>
    </xf>
    <xf numFmtId="0" fontId="22" fillId="0" borderId="41" xfId="8" applyBorder="1">
      <alignment vertical="center"/>
    </xf>
    <xf numFmtId="0" fontId="22" fillId="0" borderId="61" xfId="8" applyBorder="1">
      <alignment vertical="center"/>
    </xf>
    <xf numFmtId="0" fontId="22" fillId="0" borderId="62" xfId="8" applyBorder="1">
      <alignment vertical="center"/>
    </xf>
    <xf numFmtId="0" fontId="0" fillId="0" borderId="63" xfId="0" applyBorder="1"/>
    <xf numFmtId="0" fontId="0" fillId="0" borderId="64" xfId="0" applyBorder="1" applyAlignment="1">
      <alignment horizontal="center" vertical="center"/>
    </xf>
    <xf numFmtId="0" fontId="0" fillId="0" borderId="65" xfId="0" applyBorder="1" applyAlignment="1">
      <alignment horizontal="center" vertical="center"/>
    </xf>
    <xf numFmtId="182" fontId="0" fillId="0" borderId="0" xfId="0" applyNumberFormat="1" applyAlignment="1">
      <alignment vertical="center"/>
    </xf>
    <xf numFmtId="176" fontId="0" fillId="0" borderId="0" xfId="0" applyNumberFormat="1" applyAlignment="1">
      <alignment vertical="center"/>
    </xf>
    <xf numFmtId="184" fontId="0" fillId="0" borderId="0" xfId="0" applyNumberFormat="1" applyAlignment="1">
      <alignment horizontal="center" vertical="center"/>
    </xf>
    <xf numFmtId="0" fontId="24" fillId="0" borderId="0" xfId="0" applyFont="1" applyAlignment="1">
      <alignment horizontal="center" vertical="center" shrinkToFit="1"/>
    </xf>
    <xf numFmtId="179" fontId="14" fillId="0" borderId="0" xfId="0" applyNumberFormat="1" applyFont="1" applyAlignment="1">
      <alignment horizontal="center" vertical="center"/>
    </xf>
    <xf numFmtId="176" fontId="14" fillId="0" borderId="0" xfId="0" applyNumberFormat="1" applyFont="1" applyAlignment="1">
      <alignment horizontal="center" vertical="center"/>
    </xf>
    <xf numFmtId="0" fontId="38" fillId="0" borderId="0" xfId="0" applyFont="1" applyAlignment="1">
      <alignment horizontal="left" indent="2"/>
    </xf>
    <xf numFmtId="0" fontId="10" fillId="0" borderId="33" xfId="5" applyFont="1" applyBorder="1" applyAlignment="1">
      <alignment vertical="top"/>
    </xf>
    <xf numFmtId="0" fontId="10" fillId="0" borderId="34" xfId="5" applyFont="1" applyBorder="1" applyAlignment="1">
      <alignment vertical="top"/>
    </xf>
    <xf numFmtId="0" fontId="10" fillId="0" borderId="34" xfId="5" applyFont="1" applyBorder="1" applyAlignment="1">
      <alignment horizontal="center" vertical="center"/>
    </xf>
    <xf numFmtId="0" fontId="6" fillId="0" borderId="37" xfId="5" applyFont="1" applyBorder="1">
      <alignment vertical="center"/>
    </xf>
    <xf numFmtId="0" fontId="6" fillId="0" borderId="0" xfId="5" applyFont="1">
      <alignment vertical="center"/>
    </xf>
    <xf numFmtId="186" fontId="22" fillId="0" borderId="0" xfId="8" applyNumberFormat="1" applyAlignment="1">
      <alignment horizontal="center" vertical="center" wrapText="1"/>
    </xf>
    <xf numFmtId="0" fontId="15" fillId="0" borderId="0" xfId="0" applyFont="1" applyAlignment="1">
      <alignment vertical="center"/>
    </xf>
    <xf numFmtId="0" fontId="6" fillId="0" borderId="0" xfId="0" applyFont="1" applyAlignment="1">
      <alignment vertical="center"/>
    </xf>
    <xf numFmtId="182" fontId="67" fillId="0" borderId="66" xfId="0" applyNumberFormat="1" applyFont="1" applyBorder="1" applyAlignment="1">
      <alignment horizontal="right" vertical="center" shrinkToFit="1"/>
    </xf>
    <xf numFmtId="182" fontId="67" fillId="3" borderId="67" xfId="1" applyNumberFormat="1" applyFont="1" applyFill="1" applyBorder="1" applyAlignment="1">
      <alignment horizontal="right" vertical="center" shrinkToFit="1"/>
    </xf>
    <xf numFmtId="182" fontId="67" fillId="3" borderId="4" xfId="1" applyNumberFormat="1" applyFont="1" applyFill="1" applyBorder="1" applyAlignment="1">
      <alignment horizontal="right" vertical="center" shrinkToFit="1"/>
    </xf>
    <xf numFmtId="182" fontId="67" fillId="0" borderId="68" xfId="0" applyNumberFormat="1" applyFont="1" applyBorder="1" applyAlignment="1">
      <alignment horizontal="right" vertical="center" shrinkToFit="1"/>
    </xf>
    <xf numFmtId="182" fontId="67" fillId="3" borderId="2" xfId="1" applyNumberFormat="1" applyFont="1" applyFill="1" applyBorder="1" applyAlignment="1">
      <alignment horizontal="right" vertical="center" shrinkToFit="1"/>
    </xf>
    <xf numFmtId="182" fontId="67" fillId="0" borderId="69" xfId="0" applyNumberFormat="1" applyFont="1" applyBorder="1" applyAlignment="1">
      <alignment horizontal="right" vertical="center" shrinkToFit="1"/>
    </xf>
    <xf numFmtId="182" fontId="67" fillId="0" borderId="70" xfId="1" applyNumberFormat="1" applyFont="1" applyFill="1" applyBorder="1" applyAlignment="1">
      <alignment horizontal="right" vertical="center" shrinkToFit="1"/>
    </xf>
    <xf numFmtId="0" fontId="67" fillId="3" borderId="71" xfId="0" applyFont="1" applyFill="1" applyBorder="1" applyAlignment="1">
      <alignment horizontal="center" vertical="center" shrinkToFit="1"/>
    </xf>
    <xf numFmtId="0" fontId="67" fillId="3" borderId="17" xfId="0" applyFont="1" applyFill="1" applyBorder="1" applyAlignment="1">
      <alignment horizontal="center" vertical="center" shrinkToFit="1"/>
    </xf>
    <xf numFmtId="0" fontId="67" fillId="3" borderId="72" xfId="0" applyFont="1" applyFill="1" applyBorder="1" applyAlignment="1">
      <alignment horizontal="center" vertical="center" shrinkToFit="1"/>
    </xf>
    <xf numFmtId="185" fontId="67" fillId="0" borderId="70" xfId="0" applyNumberFormat="1" applyFont="1" applyBorder="1" applyAlignment="1">
      <alignment horizontal="right" vertical="center" shrinkToFit="1"/>
    </xf>
    <xf numFmtId="185" fontId="67" fillId="3" borderId="67" xfId="0" applyNumberFormat="1" applyFont="1" applyFill="1" applyBorder="1" applyAlignment="1">
      <alignment horizontal="right" vertical="center" shrinkToFit="1"/>
    </xf>
    <xf numFmtId="185" fontId="67" fillId="3" borderId="4" xfId="0" applyNumberFormat="1" applyFont="1" applyFill="1" applyBorder="1" applyAlignment="1">
      <alignment horizontal="right" vertical="center" shrinkToFit="1"/>
    </xf>
    <xf numFmtId="185" fontId="67" fillId="3" borderId="2" xfId="0" applyNumberFormat="1" applyFont="1" applyFill="1" applyBorder="1" applyAlignment="1">
      <alignment horizontal="right" vertical="center" shrinkToFit="1"/>
    </xf>
    <xf numFmtId="185" fontId="52" fillId="3" borderId="73" xfId="1" applyNumberFormat="1" applyFont="1" applyFill="1" applyBorder="1" applyAlignment="1">
      <alignment horizontal="right" vertical="center" shrinkToFit="1"/>
    </xf>
    <xf numFmtId="185" fontId="52" fillId="3" borderId="74" xfId="1" applyNumberFormat="1" applyFont="1" applyFill="1" applyBorder="1" applyAlignment="1">
      <alignment horizontal="right" vertical="center" shrinkToFit="1"/>
    </xf>
    <xf numFmtId="185" fontId="52" fillId="3" borderId="75" xfId="1" applyNumberFormat="1" applyFont="1" applyFill="1" applyBorder="1" applyAlignment="1">
      <alignment horizontal="right" vertical="center" shrinkToFit="1"/>
    </xf>
    <xf numFmtId="185" fontId="52" fillId="3" borderId="76" xfId="1" applyNumberFormat="1" applyFont="1" applyFill="1" applyBorder="1" applyAlignment="1">
      <alignment horizontal="right" vertical="center" shrinkToFit="1"/>
    </xf>
    <xf numFmtId="0" fontId="68" fillId="3" borderId="79" xfId="8" applyFont="1" applyFill="1" applyBorder="1" applyAlignment="1">
      <alignment horizontal="center" vertical="center" shrinkToFit="1"/>
    </xf>
    <xf numFmtId="0" fontId="14" fillId="0" borderId="9" xfId="8" applyFont="1" applyBorder="1" applyAlignment="1">
      <alignment horizontal="center" vertical="center"/>
    </xf>
    <xf numFmtId="0" fontId="14" fillId="0" borderId="8" xfId="8" applyFont="1" applyBorder="1" applyAlignment="1">
      <alignment horizontal="center" vertical="center"/>
    </xf>
    <xf numFmtId="0" fontId="14" fillId="3" borderId="18" xfId="8" applyFont="1" applyFill="1" applyBorder="1" applyAlignment="1">
      <alignment vertical="center" wrapText="1"/>
    </xf>
    <xf numFmtId="0" fontId="68" fillId="3" borderId="14" xfId="8" applyFont="1" applyFill="1" applyBorder="1" applyAlignment="1">
      <alignment horizontal="center" vertical="center" shrinkToFit="1"/>
    </xf>
    <xf numFmtId="0" fontId="14" fillId="0" borderId="11" xfId="8" applyFont="1" applyBorder="1" applyAlignment="1">
      <alignment horizontal="center" vertical="center"/>
    </xf>
    <xf numFmtId="0" fontId="14" fillId="0" borderId="10" xfId="8" applyFont="1" applyBorder="1" applyAlignment="1">
      <alignment horizontal="center" vertical="center"/>
    </xf>
    <xf numFmtId="0" fontId="14" fillId="3" borderId="6" xfId="8" applyFont="1" applyFill="1" applyBorder="1" applyAlignment="1">
      <alignment vertical="center" wrapText="1"/>
    </xf>
    <xf numFmtId="0" fontId="68" fillId="3" borderId="78" xfId="8" applyFont="1" applyFill="1" applyBorder="1" applyAlignment="1">
      <alignment horizontal="center" vertical="center" shrinkToFit="1"/>
    </xf>
    <xf numFmtId="0" fontId="14" fillId="0" borderId="80" xfId="8" applyFont="1" applyBorder="1" applyAlignment="1">
      <alignment horizontal="center" vertical="center"/>
    </xf>
    <xf numFmtId="0" fontId="14" fillId="0" borderId="81" xfId="8" applyFont="1" applyBorder="1" applyAlignment="1">
      <alignment horizontal="center" vertical="center"/>
    </xf>
    <xf numFmtId="0" fontId="14" fillId="3" borderId="82" xfId="8" applyFont="1" applyFill="1" applyBorder="1" applyAlignment="1">
      <alignment vertical="center" wrapText="1"/>
    </xf>
    <xf numFmtId="0" fontId="68" fillId="3" borderId="83" xfId="8" applyFont="1" applyFill="1" applyBorder="1" applyAlignment="1">
      <alignment horizontal="center" vertical="center" shrinkToFit="1"/>
    </xf>
    <xf numFmtId="0" fontId="14" fillId="0" borderId="15" xfId="8" applyFont="1" applyBorder="1" applyAlignment="1">
      <alignment horizontal="center" vertical="center"/>
    </xf>
    <xf numFmtId="0" fontId="14" fillId="0" borderId="54" xfId="8" applyFont="1" applyBorder="1" applyAlignment="1">
      <alignment horizontal="center" vertical="center"/>
    </xf>
    <xf numFmtId="0" fontId="14" fillId="3" borderId="7" xfId="8" applyFont="1" applyFill="1" applyBorder="1" applyAlignment="1">
      <alignment vertical="center" wrapText="1"/>
    </xf>
    <xf numFmtId="0" fontId="68" fillId="3" borderId="84" xfId="8" applyFont="1" applyFill="1" applyBorder="1" applyAlignment="1">
      <alignment horizontal="center" vertical="center" shrinkToFit="1"/>
    </xf>
    <xf numFmtId="0" fontId="14" fillId="0" borderId="13" xfId="8" applyFont="1" applyBorder="1" applyAlignment="1">
      <alignment horizontal="center" vertical="center"/>
    </xf>
    <xf numFmtId="0" fontId="14" fillId="0" borderId="12" xfId="8" applyFont="1" applyBorder="1" applyAlignment="1">
      <alignment horizontal="center" vertical="center"/>
    </xf>
    <xf numFmtId="0" fontId="14" fillId="3" borderId="85" xfId="8" applyFont="1" applyFill="1" applyBorder="1" applyAlignment="1">
      <alignment vertical="center" wrapText="1"/>
    </xf>
    <xf numFmtId="0" fontId="0" fillId="0" borderId="0" xfId="8" applyFont="1">
      <alignment vertical="center"/>
    </xf>
    <xf numFmtId="0" fontId="38" fillId="0" borderId="0" xfId="8" applyFont="1" applyAlignment="1">
      <alignment horizontal="right" vertical="center"/>
    </xf>
    <xf numFmtId="188" fontId="52" fillId="3" borderId="89" xfId="0" applyNumberFormat="1" applyFont="1" applyFill="1" applyBorder="1" applyAlignment="1">
      <alignment horizontal="right" vertical="center" indent="1" shrinkToFit="1"/>
    </xf>
    <xf numFmtId="188" fontId="52" fillId="3" borderId="90" xfId="0" applyNumberFormat="1" applyFont="1" applyFill="1" applyBorder="1" applyAlignment="1">
      <alignment horizontal="right" vertical="center" indent="1" shrinkToFit="1"/>
    </xf>
    <xf numFmtId="188" fontId="52" fillId="3" borderId="91" xfId="0" applyNumberFormat="1" applyFont="1" applyFill="1" applyBorder="1" applyAlignment="1">
      <alignment horizontal="right" vertical="center" indent="1" shrinkToFit="1"/>
    </xf>
    <xf numFmtId="188" fontId="52" fillId="3" borderId="77" xfId="0" applyNumberFormat="1" applyFont="1" applyFill="1" applyBorder="1" applyAlignment="1">
      <alignment horizontal="right" vertical="center" indent="1" shrinkToFit="1"/>
    </xf>
    <xf numFmtId="188" fontId="52" fillId="3" borderId="14" xfId="0" applyNumberFormat="1" applyFont="1" applyFill="1" applyBorder="1" applyAlignment="1">
      <alignment horizontal="right" vertical="center" indent="1" shrinkToFit="1"/>
    </xf>
    <xf numFmtId="188" fontId="52" fillId="3" borderId="84" xfId="0" applyNumberFormat="1" applyFont="1" applyFill="1" applyBorder="1" applyAlignment="1">
      <alignment horizontal="right" vertical="center" indent="1" shrinkToFit="1"/>
    </xf>
    <xf numFmtId="188" fontId="52" fillId="3" borderId="92" xfId="0" applyNumberFormat="1" applyFont="1" applyFill="1" applyBorder="1" applyAlignment="1">
      <alignment horizontal="right" vertical="center" indent="1" shrinkToFit="1"/>
    </xf>
    <xf numFmtId="0" fontId="24" fillId="3" borderId="6" xfId="0" applyFont="1" applyFill="1" applyBorder="1" applyAlignment="1">
      <alignment horizontal="center" vertical="center" wrapText="1"/>
    </xf>
    <xf numFmtId="0" fontId="24" fillId="3" borderId="85"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0" borderId="71" xfId="0" applyFont="1" applyBorder="1" applyAlignment="1">
      <alignment horizontal="center" vertical="center" wrapText="1" shrinkToFit="1"/>
    </xf>
    <xf numFmtId="0" fontId="24" fillId="0" borderId="93"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24" fillId="0" borderId="94" xfId="0" applyFont="1" applyBorder="1" applyAlignment="1">
      <alignment horizontal="center" vertical="center" wrapText="1" shrinkToFit="1"/>
    </xf>
    <xf numFmtId="0" fontId="24" fillId="0" borderId="95"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84" xfId="0" applyFont="1" applyBorder="1" applyAlignment="1">
      <alignment horizontal="center" vertical="center" wrapText="1" shrinkToFit="1"/>
    </xf>
    <xf numFmtId="0" fontId="24" fillId="0" borderId="96"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97" xfId="0" applyFont="1" applyBorder="1" applyAlignment="1">
      <alignment horizontal="center" vertical="center" shrinkToFit="1"/>
    </xf>
    <xf numFmtId="179" fontId="52" fillId="0" borderId="98" xfId="0" applyNumberFormat="1" applyFont="1" applyBorder="1" applyAlignment="1">
      <alignment vertical="center" shrinkToFit="1"/>
    </xf>
    <xf numFmtId="179" fontId="52" fillId="0" borderId="12" xfId="0" applyNumberFormat="1" applyFont="1" applyBorder="1" applyAlignment="1">
      <alignment vertical="center" shrinkToFit="1"/>
    </xf>
    <xf numFmtId="179" fontId="52" fillId="0" borderId="99" xfId="0" applyNumberFormat="1" applyFont="1" applyBorder="1" applyAlignment="1">
      <alignment vertical="center" shrinkToFit="1"/>
    </xf>
    <xf numFmtId="179" fontId="52" fillId="0" borderId="48" xfId="0" applyNumberFormat="1" applyFont="1" applyBorder="1" applyAlignment="1">
      <alignment vertical="center" shrinkToFit="1"/>
    </xf>
    <xf numFmtId="179" fontId="52" fillId="0" borderId="97" xfId="0" applyNumberFormat="1" applyFont="1" applyBorder="1" applyAlignment="1">
      <alignment vertical="center" shrinkToFit="1"/>
    </xf>
    <xf numFmtId="179" fontId="52" fillId="0" borderId="100" xfId="0" applyNumberFormat="1" applyFont="1" applyBorder="1" applyAlignment="1">
      <alignment vertical="center" shrinkToFit="1"/>
    </xf>
    <xf numFmtId="179" fontId="52" fillId="0" borderId="101" xfId="0" applyNumberFormat="1" applyFont="1" applyBorder="1" applyAlignment="1">
      <alignment vertical="center" shrinkToFit="1"/>
    </xf>
    <xf numFmtId="179" fontId="52" fillId="0" borderId="47" xfId="0" applyNumberFormat="1" applyFont="1" applyBorder="1" applyAlignment="1">
      <alignment vertical="center" shrinkToFit="1"/>
    </xf>
    <xf numFmtId="0" fontId="0" fillId="0" borderId="0" xfId="0" applyAlignment="1">
      <alignment horizontal="center" vertical="center" shrinkToFit="1"/>
    </xf>
    <xf numFmtId="185" fontId="67" fillId="3" borderId="67" xfId="1" applyNumberFormat="1" applyFont="1" applyFill="1" applyBorder="1" applyAlignment="1">
      <alignment horizontal="right" vertical="center" shrinkToFit="1"/>
    </xf>
    <xf numFmtId="185" fontId="67" fillId="3" borderId="4" xfId="1" applyNumberFormat="1" applyFont="1" applyFill="1" applyBorder="1" applyAlignment="1">
      <alignment horizontal="right" vertical="center" shrinkToFit="1"/>
    </xf>
    <xf numFmtId="185" fontId="67" fillId="3" borderId="2" xfId="1" applyNumberFormat="1" applyFont="1" applyFill="1" applyBorder="1" applyAlignment="1">
      <alignment horizontal="right" vertical="center" shrinkToFit="1"/>
    </xf>
    <xf numFmtId="0" fontId="24" fillId="3" borderId="72" xfId="0" applyFont="1" applyFill="1" applyBorder="1" applyAlignment="1">
      <alignment horizontal="center" vertical="center" wrapText="1"/>
    </xf>
    <xf numFmtId="0" fontId="14" fillId="3" borderId="95"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02" xfId="0" applyFont="1" applyFill="1" applyBorder="1" applyAlignment="1">
      <alignment horizontal="center" vertical="center"/>
    </xf>
    <xf numFmtId="0" fontId="24" fillId="3" borderId="67"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02" xfId="0" applyFont="1" applyFill="1" applyBorder="1" applyAlignment="1">
      <alignment horizontal="center" vertical="center" wrapText="1"/>
    </xf>
    <xf numFmtId="0" fontId="14" fillId="3" borderId="103" xfId="0" applyFont="1" applyFill="1" applyBorder="1" applyAlignment="1">
      <alignment horizontal="center" vertical="center" shrinkToFit="1"/>
    </xf>
    <xf numFmtId="0" fontId="14" fillId="3" borderId="104" xfId="0" applyFont="1" applyFill="1" applyBorder="1" applyAlignment="1">
      <alignment horizontal="center" vertical="center" shrinkToFit="1"/>
    </xf>
    <xf numFmtId="0" fontId="14" fillId="3" borderId="105" xfId="0" applyFont="1" applyFill="1" applyBorder="1" applyAlignment="1">
      <alignment horizontal="center" vertical="center" shrinkToFit="1"/>
    </xf>
    <xf numFmtId="0" fontId="14" fillId="3" borderId="106" xfId="0" applyFont="1" applyFill="1" applyBorder="1" applyAlignment="1">
      <alignment horizontal="center" vertical="center" shrinkToFit="1"/>
    </xf>
    <xf numFmtId="0" fontId="24" fillId="3" borderId="77" xfId="0" applyFont="1" applyFill="1" applyBorder="1" applyAlignment="1">
      <alignment horizontal="center" vertical="center" shrinkToFit="1"/>
    </xf>
    <xf numFmtId="0" fontId="24" fillId="3" borderId="14" xfId="0" applyFont="1" applyFill="1" applyBorder="1" applyAlignment="1">
      <alignment horizontal="center" vertical="center" shrinkToFit="1"/>
    </xf>
    <xf numFmtId="0" fontId="24" fillId="3" borderId="57" xfId="0" applyFont="1" applyFill="1" applyBorder="1" applyAlignment="1">
      <alignment horizontal="center" vertical="center" shrinkToFit="1"/>
    </xf>
    <xf numFmtId="0" fontId="24" fillId="3" borderId="107" xfId="0" applyFont="1" applyFill="1" applyBorder="1" applyAlignment="1">
      <alignment horizontal="center" vertical="center" shrinkToFit="1"/>
    </xf>
    <xf numFmtId="0" fontId="24" fillId="3" borderId="108" xfId="0" applyFont="1" applyFill="1" applyBorder="1" applyAlignment="1">
      <alignment horizontal="center" vertical="center" shrinkToFit="1"/>
    </xf>
    <xf numFmtId="0" fontId="24" fillId="3" borderId="49" xfId="0" applyFont="1" applyFill="1" applyBorder="1" applyAlignment="1">
      <alignment horizontal="center" vertical="center" shrinkToFit="1"/>
    </xf>
    <xf numFmtId="0" fontId="24" fillId="0" borderId="16" xfId="0" applyFont="1" applyBorder="1" applyAlignment="1">
      <alignment horizontal="center" vertical="center" wrapText="1" shrinkToFit="1"/>
    </xf>
    <xf numFmtId="0" fontId="24" fillId="0" borderId="66"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0" fontId="24" fillId="0" borderId="78" xfId="0" applyFont="1" applyBorder="1" applyAlignment="1">
      <alignment horizontal="center" vertical="center" wrapText="1" shrinkToFit="1"/>
    </xf>
    <xf numFmtId="0" fontId="24" fillId="0" borderId="86" xfId="0" applyFont="1" applyBorder="1" applyAlignment="1">
      <alignment horizontal="center" vertical="center" wrapText="1" shrinkToFit="1"/>
    </xf>
    <xf numFmtId="0" fontId="24" fillId="0" borderId="109" xfId="0" applyFont="1" applyBorder="1" applyAlignment="1">
      <alignment horizontal="center" vertical="center" shrinkToFit="1"/>
    </xf>
    <xf numFmtId="179" fontId="52" fillId="0" borderId="23" xfId="0" applyNumberFormat="1" applyFont="1" applyBorder="1" applyAlignment="1">
      <alignment vertical="center" shrinkToFit="1"/>
    </xf>
    <xf numFmtId="179" fontId="52" fillId="0" borderId="110" xfId="0" applyNumberFormat="1" applyFont="1" applyBorder="1" applyAlignment="1">
      <alignment vertical="center" shrinkToFit="1"/>
    </xf>
    <xf numFmtId="0" fontId="24" fillId="3" borderId="106" xfId="0" applyFont="1" applyFill="1" applyBorder="1" applyAlignment="1">
      <alignment horizontal="center" vertical="center" shrinkToFit="1"/>
    </xf>
    <xf numFmtId="0" fontId="44" fillId="3" borderId="11" xfId="0" applyFont="1" applyFill="1" applyBorder="1" applyAlignment="1">
      <alignment horizontal="center" vertical="center" shrinkToFit="1"/>
    </xf>
    <xf numFmtId="0" fontId="11" fillId="0" borderId="34" xfId="5" applyFont="1" applyBorder="1" applyAlignment="1">
      <alignment horizontal="center" vertical="center"/>
    </xf>
    <xf numFmtId="0" fontId="12" fillId="0" borderId="34" xfId="5" applyFont="1" applyBorder="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top"/>
    </xf>
    <xf numFmtId="187" fontId="67" fillId="3" borderId="0" xfId="0" applyNumberFormat="1" applyFont="1" applyFill="1" applyAlignment="1">
      <alignment horizontal="center" vertical="center" shrinkToFit="1"/>
    </xf>
    <xf numFmtId="0" fontId="14" fillId="3" borderId="15" xfId="0" applyFont="1" applyFill="1" applyBorder="1" applyAlignment="1">
      <alignment horizontal="center" vertical="center" shrinkToFit="1"/>
    </xf>
    <xf numFmtId="187" fontId="67" fillId="3" borderId="9" xfId="0" applyNumberFormat="1" applyFont="1" applyFill="1" applyBorder="1" applyAlignment="1">
      <alignment horizontal="center" vertical="center" shrinkToFit="1"/>
    </xf>
    <xf numFmtId="187" fontId="67" fillId="3" borderId="11" xfId="0" applyNumberFormat="1" applyFont="1" applyFill="1" applyBorder="1" applyAlignment="1">
      <alignment horizontal="center" vertical="center" shrinkToFit="1"/>
    </xf>
    <xf numFmtId="187" fontId="67" fillId="3" borderId="15" xfId="0" applyNumberFormat="1" applyFont="1" applyFill="1" applyBorder="1" applyAlignment="1">
      <alignment horizontal="center" vertical="center" shrinkToFit="1"/>
    </xf>
    <xf numFmtId="187" fontId="67" fillId="3" borderId="0" xfId="0" applyNumberFormat="1" applyFont="1" applyFill="1" applyAlignment="1">
      <alignment vertical="center" shrinkToFit="1"/>
    </xf>
    <xf numFmtId="187" fontId="68" fillId="3" borderId="9" xfId="8" applyNumberFormat="1" applyFont="1" applyFill="1" applyBorder="1" applyAlignment="1">
      <alignment horizontal="center" vertical="center" shrinkToFit="1"/>
    </xf>
    <xf numFmtId="187" fontId="68" fillId="3" borderId="11" xfId="8" applyNumberFormat="1" applyFont="1" applyFill="1" applyBorder="1" applyAlignment="1">
      <alignment horizontal="center" vertical="center" shrinkToFit="1"/>
    </xf>
    <xf numFmtId="187" fontId="68" fillId="3" borderId="80" xfId="8" applyNumberFormat="1" applyFont="1" applyFill="1" applyBorder="1" applyAlignment="1">
      <alignment horizontal="center" vertical="center" shrinkToFit="1"/>
    </xf>
    <xf numFmtId="187" fontId="68" fillId="3" borderId="15" xfId="8" applyNumberFormat="1" applyFont="1" applyFill="1" applyBorder="1" applyAlignment="1">
      <alignment horizontal="center" vertical="center" shrinkToFit="1"/>
    </xf>
    <xf numFmtId="187" fontId="68" fillId="3" borderId="13" xfId="8" applyNumberFormat="1" applyFont="1" applyFill="1" applyBorder="1" applyAlignment="1">
      <alignment horizontal="center" vertical="center" shrinkToFit="1"/>
    </xf>
    <xf numFmtId="0" fontId="9" fillId="0" borderId="111" xfId="2" applyFont="1" applyBorder="1" applyAlignment="1">
      <alignment horizontal="left" vertical="center" wrapText="1" indent="1"/>
    </xf>
    <xf numFmtId="0" fontId="9" fillId="0" borderId="112" xfId="2" applyFont="1" applyBorder="1" applyAlignment="1">
      <alignment horizontal="left" vertical="center" wrapText="1" indent="1"/>
    </xf>
    <xf numFmtId="0" fontId="9" fillId="0" borderId="113" xfId="2" applyFont="1" applyBorder="1" applyAlignment="1">
      <alignment horizontal="left" vertical="center" wrapText="1" indent="1"/>
    </xf>
    <xf numFmtId="0" fontId="9" fillId="0" borderId="114" xfId="2" applyFont="1" applyBorder="1" applyAlignment="1">
      <alignment horizontal="left" vertical="center" wrapText="1" indent="1"/>
    </xf>
    <xf numFmtId="0" fontId="9" fillId="0" borderId="115" xfId="2" applyFont="1" applyBorder="1" applyAlignment="1">
      <alignment horizontal="left" vertical="center" wrapText="1" indent="1"/>
    </xf>
    <xf numFmtId="0" fontId="9" fillId="0" borderId="116" xfId="2" applyFont="1" applyBorder="1" applyAlignment="1">
      <alignment horizontal="left" vertical="center" wrapText="1" indent="1"/>
    </xf>
    <xf numFmtId="0" fontId="23" fillId="0" borderId="0" xfId="0" applyFont="1" applyAlignment="1">
      <alignment horizontal="center" vertical="center"/>
    </xf>
    <xf numFmtId="0" fontId="19" fillId="0" borderId="0" xfId="0" applyFont="1" applyAlignment="1">
      <alignment horizontal="left" wrapText="1"/>
    </xf>
    <xf numFmtId="0" fontId="9" fillId="0" borderId="117" xfId="2" applyFont="1" applyBorder="1" applyAlignment="1">
      <alignment horizontal="left" vertical="center" wrapText="1" indent="1"/>
    </xf>
    <xf numFmtId="0" fontId="9" fillId="0" borderId="118" xfId="2" applyFont="1" applyBorder="1" applyAlignment="1">
      <alignment horizontal="left" vertical="center" wrapText="1" indent="1"/>
    </xf>
    <xf numFmtId="0" fontId="9" fillId="0" borderId="33" xfId="2" applyFont="1" applyBorder="1" applyAlignment="1">
      <alignment horizontal="left" vertical="center" wrapText="1" indent="1"/>
    </xf>
    <xf numFmtId="0" fontId="9" fillId="0" borderId="34" xfId="2" applyFont="1" applyBorder="1" applyAlignment="1">
      <alignment horizontal="left" vertical="center" wrapText="1" indent="1"/>
    </xf>
    <xf numFmtId="0" fontId="36" fillId="7" borderId="14" xfId="4" applyFont="1" applyFill="1" applyBorder="1" applyAlignment="1">
      <alignment horizontal="center" vertical="center"/>
    </xf>
    <xf numFmtId="0" fontId="36" fillId="7" borderId="11" xfId="4" applyFont="1" applyFill="1" applyBorder="1" applyAlignment="1">
      <alignment horizontal="center" vertical="center"/>
    </xf>
    <xf numFmtId="0" fontId="36" fillId="7" borderId="10" xfId="4" applyFont="1" applyFill="1" applyBorder="1" applyAlignment="1">
      <alignment horizontal="center" vertical="center"/>
    </xf>
    <xf numFmtId="0" fontId="32" fillId="0" borderId="0" xfId="4" applyFont="1" applyAlignment="1">
      <alignment horizontal="left" vertical="center"/>
    </xf>
    <xf numFmtId="0" fontId="0" fillId="0" borderId="0" xfId="0" applyAlignment="1">
      <alignment horizontal="right" vertical="center"/>
    </xf>
    <xf numFmtId="0" fontId="28" fillId="0" borderId="0" xfId="0" applyFont="1" applyAlignment="1">
      <alignment horizontal="center" vertical="center"/>
    </xf>
    <xf numFmtId="0" fontId="40"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9" fillId="0" borderId="111" xfId="7" applyFont="1" applyBorder="1" applyAlignment="1">
      <alignment horizontal="left" vertical="center" wrapText="1" indent="1"/>
    </xf>
    <xf numFmtId="0" fontId="9" fillId="0" borderId="112" xfId="7" applyFont="1" applyBorder="1" applyAlignment="1">
      <alignment horizontal="left" vertical="center" wrapText="1" indent="1"/>
    </xf>
    <xf numFmtId="0" fontId="9" fillId="0" borderId="113" xfId="7" applyFont="1" applyBorder="1" applyAlignment="1">
      <alignment horizontal="left" vertical="center" wrapText="1" indent="1"/>
    </xf>
    <xf numFmtId="0" fontId="24" fillId="0" borderId="14"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179" fontId="52" fillId="0" borderId="139" xfId="0" applyNumberFormat="1" applyFont="1" applyBorder="1" applyAlignment="1">
      <alignment horizontal="right" vertical="center" shrinkToFit="1"/>
    </xf>
    <xf numFmtId="179" fontId="52" fillId="0" borderId="59" xfId="0" applyNumberFormat="1" applyFont="1" applyBorder="1" applyAlignment="1">
      <alignment horizontal="right" vertical="center" shrinkToFit="1"/>
    </xf>
    <xf numFmtId="179" fontId="52" fillId="0" borderId="140" xfId="0" applyNumberFormat="1" applyFont="1" applyBorder="1" applyAlignment="1">
      <alignment horizontal="right" vertical="center" shrinkToFit="1"/>
    </xf>
    <xf numFmtId="185" fontId="52" fillId="3" borderId="14" xfId="0" applyNumberFormat="1" applyFont="1" applyFill="1" applyBorder="1" applyAlignment="1">
      <alignment horizontal="right" vertical="center" shrinkToFit="1"/>
    </xf>
    <xf numFmtId="185" fontId="52" fillId="3" borderId="11" xfId="0" applyNumberFormat="1" applyFont="1" applyFill="1" applyBorder="1" applyAlignment="1">
      <alignment horizontal="right" vertical="center" shrinkToFit="1"/>
    </xf>
    <xf numFmtId="0" fontId="24" fillId="0" borderId="4" xfId="0" applyFont="1" applyBorder="1" applyAlignment="1">
      <alignment horizontal="center" vertical="center"/>
    </xf>
    <xf numFmtId="181" fontId="24" fillId="0" borderId="4" xfId="0" applyNumberFormat="1" applyFont="1" applyBorder="1" applyAlignment="1">
      <alignment horizontal="center" vertical="center"/>
    </xf>
    <xf numFmtId="181" fontId="24" fillId="0" borderId="4" xfId="0" applyNumberFormat="1" applyFont="1" applyBorder="1" applyAlignment="1">
      <alignment vertical="center"/>
    </xf>
    <xf numFmtId="0" fontId="24" fillId="0" borderId="4" xfId="0" applyFont="1" applyBorder="1" applyAlignment="1">
      <alignment vertical="center"/>
    </xf>
    <xf numFmtId="179" fontId="52" fillId="0" borderId="5" xfId="0" applyNumberFormat="1" applyFont="1" applyBorder="1" applyAlignment="1">
      <alignment horizontal="right" vertical="center" shrinkToFit="1"/>
    </xf>
    <xf numFmtId="179" fontId="52" fillId="0" borderId="15" xfId="0" applyNumberFormat="1" applyFont="1" applyBorder="1" applyAlignment="1">
      <alignment horizontal="right" vertical="center" shrinkToFit="1"/>
    </xf>
    <xf numFmtId="179" fontId="52" fillId="0" borderId="130" xfId="0" applyNumberFormat="1" applyFont="1" applyBorder="1" applyAlignment="1">
      <alignment horizontal="right" vertical="center" shrinkToFit="1"/>
    </xf>
    <xf numFmtId="0" fontId="14" fillId="0" borderId="136" xfId="0" applyFont="1" applyBorder="1" applyAlignment="1">
      <alignment horizontal="center" vertical="center"/>
    </xf>
    <xf numFmtId="0" fontId="14" fillId="0" borderId="134" xfId="0" applyFont="1" applyBorder="1" applyAlignment="1">
      <alignment horizontal="center" vertical="center"/>
    </xf>
    <xf numFmtId="0" fontId="14" fillId="0" borderId="135" xfId="0" applyFont="1" applyBorder="1" applyAlignment="1">
      <alignment horizontal="center" vertical="center"/>
    </xf>
    <xf numFmtId="185" fontId="52" fillId="3" borderId="133" xfId="0" applyNumberFormat="1" applyFont="1" applyFill="1" applyBorder="1" applyAlignment="1">
      <alignment horizontal="right" vertical="center" shrinkToFit="1"/>
    </xf>
    <xf numFmtId="185" fontId="52" fillId="3" borderId="134" xfId="0" applyNumberFormat="1" applyFont="1" applyFill="1" applyBorder="1" applyAlignment="1">
      <alignment horizontal="right" vertical="center" shrinkToFit="1"/>
    </xf>
    <xf numFmtId="185" fontId="52" fillId="3" borderId="137" xfId="0" applyNumberFormat="1" applyFont="1" applyFill="1" applyBorder="1" applyAlignment="1">
      <alignment horizontal="right" vertical="center" shrinkToFit="1"/>
    </xf>
    <xf numFmtId="185" fontId="52" fillId="0" borderId="138" xfId="0" applyNumberFormat="1" applyFont="1" applyBorder="1" applyAlignment="1">
      <alignment horizontal="right" vertical="center" shrinkToFit="1"/>
    </xf>
    <xf numFmtId="185" fontId="52" fillId="0" borderId="134" xfId="0" applyNumberFormat="1" applyFont="1" applyBorder="1" applyAlignment="1">
      <alignment horizontal="right" vertical="center" shrinkToFit="1"/>
    </xf>
    <xf numFmtId="180" fontId="24" fillId="0" borderId="138" xfId="0" applyNumberFormat="1" applyFont="1" applyBorder="1" applyAlignment="1">
      <alignment horizontal="center" vertical="center" shrinkToFit="1"/>
    </xf>
    <xf numFmtId="180" fontId="24" fillId="0" borderId="134" xfId="0" applyNumberFormat="1" applyFont="1" applyBorder="1" applyAlignment="1">
      <alignment horizontal="center" vertical="center" shrinkToFit="1"/>
    </xf>
    <xf numFmtId="180" fontId="24" fillId="0" borderId="135" xfId="0" applyNumberFormat="1" applyFont="1" applyBorder="1" applyAlignment="1">
      <alignment horizontal="center" vertical="center" shrinkToFit="1"/>
    </xf>
    <xf numFmtId="179" fontId="52" fillId="0" borderId="133" xfId="0" applyNumberFormat="1" applyFont="1" applyBorder="1" applyAlignment="1">
      <alignment horizontal="center" vertical="center" shrinkToFit="1"/>
    </xf>
    <xf numFmtId="179" fontId="52" fillId="0" borderId="134" xfId="0" applyNumberFormat="1" applyFont="1" applyBorder="1" applyAlignment="1">
      <alignment horizontal="center" vertical="center" shrinkToFit="1"/>
    </xf>
    <xf numFmtId="0" fontId="0" fillId="3" borderId="78" xfId="0" applyFill="1" applyBorder="1" applyAlignment="1">
      <alignment horizontal="center" vertical="center" wrapText="1"/>
    </xf>
    <xf numFmtId="0" fontId="0" fillId="3" borderId="80" xfId="0" applyFill="1" applyBorder="1" applyAlignment="1">
      <alignment horizontal="center" vertical="center" wrapText="1"/>
    </xf>
    <xf numFmtId="0" fontId="0" fillId="3" borderId="81" xfId="0" applyFill="1" applyBorder="1" applyAlignment="1">
      <alignment horizontal="center" vertical="center" wrapText="1"/>
    </xf>
    <xf numFmtId="0" fontId="0" fillId="3" borderId="77"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98" xfId="0" applyFill="1" applyBorder="1" applyAlignment="1">
      <alignment horizontal="center" vertical="center" wrapText="1"/>
    </xf>
    <xf numFmtId="185" fontId="52" fillId="3" borderId="79" xfId="0" applyNumberFormat="1" applyFont="1" applyFill="1" applyBorder="1" applyAlignment="1">
      <alignment horizontal="right" vertical="center" shrinkToFit="1"/>
    </xf>
    <xf numFmtId="185" fontId="52" fillId="3" borderId="9" xfId="0" applyNumberFormat="1" applyFont="1" applyFill="1" applyBorder="1" applyAlignment="1">
      <alignment horizontal="right" vertical="center" shrinkToFit="1"/>
    </xf>
    <xf numFmtId="0" fontId="14" fillId="3" borderId="83" xfId="0" applyFont="1" applyFill="1" applyBorder="1" applyAlignment="1">
      <alignment horizontal="center" vertical="center"/>
    </xf>
    <xf numFmtId="0" fontId="14" fillId="3" borderId="15" xfId="0" applyFont="1" applyFill="1" applyBorder="1" applyAlignment="1">
      <alignment horizontal="center" vertical="center"/>
    </xf>
    <xf numFmtId="180" fontId="24" fillId="0" borderId="133" xfId="0" applyNumberFormat="1" applyFont="1" applyBorder="1" applyAlignment="1">
      <alignment horizontal="center" vertical="center" shrinkToFit="1"/>
    </xf>
    <xf numFmtId="185" fontId="52" fillId="0" borderId="133" xfId="0" applyNumberFormat="1" applyFont="1" applyBorder="1" applyAlignment="1">
      <alignment horizontal="right" vertical="center" shrinkToFit="1"/>
    </xf>
    <xf numFmtId="185" fontId="52" fillId="0" borderId="135" xfId="0" applyNumberFormat="1" applyFont="1" applyBorder="1" applyAlignment="1">
      <alignment horizontal="right" vertical="center" shrinkToFit="1"/>
    </xf>
    <xf numFmtId="185" fontId="52" fillId="3" borderId="5" xfId="0" applyNumberFormat="1" applyFont="1" applyFill="1" applyBorder="1" applyAlignment="1">
      <alignment horizontal="right" vertical="center" shrinkToFit="1"/>
    </xf>
    <xf numFmtId="185" fontId="52" fillId="3" borderId="15" xfId="0" applyNumberFormat="1" applyFont="1" applyFill="1" applyBorder="1" applyAlignment="1">
      <alignment horizontal="right" vertical="center" shrinkToFit="1"/>
    </xf>
    <xf numFmtId="185" fontId="52" fillId="3" borderId="54" xfId="0" applyNumberFormat="1" applyFont="1" applyFill="1" applyBorder="1" applyAlignment="1">
      <alignment horizontal="right" vertical="center" shrinkToFit="1"/>
    </xf>
    <xf numFmtId="185" fontId="52" fillId="3" borderId="83" xfId="0" applyNumberFormat="1" applyFont="1" applyFill="1" applyBorder="1" applyAlignment="1">
      <alignment horizontal="right" vertical="center" shrinkToFit="1"/>
    </xf>
    <xf numFmtId="179" fontId="52" fillId="0" borderId="5" xfId="0" applyNumberFormat="1" applyFont="1" applyBorder="1" applyAlignment="1">
      <alignment horizontal="center" vertical="center" shrinkToFit="1"/>
    </xf>
    <xf numFmtId="179" fontId="52" fillId="0" borderId="15" xfId="0" applyNumberFormat="1" applyFont="1" applyBorder="1" applyAlignment="1">
      <alignment horizontal="center" vertical="center" shrinkToFit="1"/>
    </xf>
    <xf numFmtId="179" fontId="52" fillId="0" borderId="83" xfId="0" applyNumberFormat="1" applyFont="1" applyBorder="1" applyAlignment="1">
      <alignment horizontal="center" vertical="center" shrinkToFit="1"/>
    </xf>
    <xf numFmtId="179" fontId="52" fillId="0" borderId="46" xfId="0" applyNumberFormat="1" applyFont="1" applyBorder="1" applyAlignment="1">
      <alignment horizontal="center" vertical="center" shrinkToFit="1"/>
    </xf>
    <xf numFmtId="181" fontId="52" fillId="3" borderId="5" xfId="0" applyNumberFormat="1" applyFont="1" applyFill="1" applyBorder="1" applyAlignment="1">
      <alignment horizontal="center" vertical="center" shrinkToFit="1"/>
    </xf>
    <xf numFmtId="181" fontId="52" fillId="3" borderId="15" xfId="0" applyNumberFormat="1" applyFont="1" applyFill="1" applyBorder="1" applyAlignment="1">
      <alignment horizontal="center" vertical="center" shrinkToFit="1"/>
    </xf>
    <xf numFmtId="181" fontId="52" fillId="3" borderId="46" xfId="0" applyNumberFormat="1" applyFont="1" applyFill="1" applyBorder="1" applyAlignment="1">
      <alignment horizontal="center" vertical="center" shrinkToFit="1"/>
    </xf>
    <xf numFmtId="185" fontId="52" fillId="0" borderId="5" xfId="0" applyNumberFormat="1" applyFont="1" applyBorder="1" applyAlignment="1">
      <alignment horizontal="right" vertical="center" shrinkToFit="1"/>
    </xf>
    <xf numFmtId="185" fontId="52" fillId="0" borderId="15" xfId="0" applyNumberFormat="1" applyFont="1" applyBorder="1" applyAlignment="1">
      <alignment horizontal="right" vertical="center" shrinkToFit="1"/>
    </xf>
    <xf numFmtId="185" fontId="52" fillId="0" borderId="46" xfId="0" applyNumberFormat="1" applyFont="1" applyBorder="1" applyAlignment="1">
      <alignment horizontal="right" vertical="center" shrinkToFit="1"/>
    </xf>
    <xf numFmtId="179" fontId="52" fillId="0" borderId="90" xfId="0" applyNumberFormat="1" applyFont="1" applyBorder="1" applyAlignment="1">
      <alignment horizontal="right" vertical="center" shrinkToFit="1"/>
    </xf>
    <xf numFmtId="179" fontId="52" fillId="0" borderId="11" xfId="0" applyNumberFormat="1" applyFont="1" applyBorder="1" applyAlignment="1">
      <alignment horizontal="right" vertical="center" shrinkToFit="1"/>
    </xf>
    <xf numFmtId="179" fontId="52" fillId="0" borderId="132" xfId="0" applyNumberFormat="1" applyFont="1" applyBorder="1" applyAlignment="1">
      <alignment horizontal="right" vertical="center" shrinkToFit="1"/>
    </xf>
    <xf numFmtId="185" fontId="52" fillId="0" borderId="90" xfId="0" applyNumberFormat="1" applyFont="1" applyBorder="1" applyAlignment="1">
      <alignment horizontal="right" vertical="center" shrinkToFit="1"/>
    </xf>
    <xf numFmtId="185" fontId="52" fillId="0" borderId="11" xfId="0" applyNumberFormat="1" applyFont="1" applyBorder="1" applyAlignment="1">
      <alignment horizontal="right" vertical="center" shrinkToFit="1"/>
    </xf>
    <xf numFmtId="185" fontId="52" fillId="0" borderId="47" xfId="0" applyNumberFormat="1" applyFont="1" applyBorder="1" applyAlignment="1">
      <alignment horizontal="right" vertical="center" shrinkToFit="1"/>
    </xf>
    <xf numFmtId="185" fontId="52" fillId="3" borderId="90" xfId="0" applyNumberFormat="1" applyFont="1" applyFill="1" applyBorder="1" applyAlignment="1">
      <alignment horizontal="right" vertical="center" shrinkToFit="1"/>
    </xf>
    <xf numFmtId="185" fontId="52" fillId="3" borderId="10" xfId="0" applyNumberFormat="1" applyFont="1" applyFill="1" applyBorder="1" applyAlignment="1">
      <alignment horizontal="right" vertical="center" shrinkToFit="1"/>
    </xf>
    <xf numFmtId="179" fontId="52" fillId="0" borderId="90" xfId="0" applyNumberFormat="1" applyFont="1" applyBorder="1" applyAlignment="1">
      <alignment horizontal="center" vertical="center" shrinkToFit="1"/>
    </xf>
    <xf numFmtId="179" fontId="52" fillId="0" borderId="11" xfId="0" applyNumberFormat="1" applyFont="1" applyBorder="1" applyAlignment="1">
      <alignment horizontal="center" vertical="center" shrinkToFit="1"/>
    </xf>
    <xf numFmtId="179" fontId="52" fillId="0" borderId="14" xfId="0" applyNumberFormat="1" applyFont="1" applyBorder="1" applyAlignment="1">
      <alignment horizontal="center" vertical="center" shrinkToFit="1"/>
    </xf>
    <xf numFmtId="179" fontId="52" fillId="0" borderId="47" xfId="0" applyNumberFormat="1" applyFont="1" applyBorder="1" applyAlignment="1">
      <alignment horizontal="center" vertical="center" shrinkToFit="1"/>
    </xf>
    <xf numFmtId="181" fontId="52" fillId="3" borderId="90" xfId="0" applyNumberFormat="1" applyFont="1" applyFill="1" applyBorder="1" applyAlignment="1">
      <alignment horizontal="center" vertical="center" shrinkToFit="1"/>
    </xf>
    <xf numFmtId="181" fontId="52" fillId="3" borderId="11" xfId="0" applyNumberFormat="1" applyFont="1" applyFill="1" applyBorder="1" applyAlignment="1">
      <alignment horizontal="center" vertical="center" shrinkToFit="1"/>
    </xf>
    <xf numFmtId="181" fontId="52" fillId="3" borderId="47" xfId="0" applyNumberFormat="1" applyFont="1" applyFill="1" applyBorder="1" applyAlignment="1">
      <alignment horizontal="center" vertical="center" shrinkToFit="1"/>
    </xf>
    <xf numFmtId="185" fontId="52" fillId="3" borderId="92" xfId="0" applyNumberFormat="1" applyFont="1" applyFill="1" applyBorder="1" applyAlignment="1">
      <alignment horizontal="right" vertical="center" shrinkToFit="1"/>
    </xf>
    <xf numFmtId="185" fontId="52" fillId="3" borderId="8" xfId="0" applyNumberFormat="1" applyFont="1" applyFill="1" applyBorder="1" applyAlignment="1">
      <alignment horizontal="right" vertical="center" shrinkToFit="1"/>
    </xf>
    <xf numFmtId="179" fontId="52" fillId="0" borderId="92" xfId="0" applyNumberFormat="1" applyFont="1" applyBorder="1" applyAlignment="1">
      <alignment horizontal="center" vertical="center" shrinkToFit="1"/>
    </xf>
    <xf numFmtId="179" fontId="52" fillId="0" borderId="9" xfId="0" applyNumberFormat="1" applyFont="1" applyBorder="1" applyAlignment="1">
      <alignment horizontal="center" vertical="center" shrinkToFit="1"/>
    </xf>
    <xf numFmtId="179" fontId="52" fillId="0" borderId="79" xfId="0" applyNumberFormat="1" applyFont="1" applyBorder="1" applyAlignment="1">
      <alignment horizontal="center" vertical="center" shrinkToFit="1"/>
    </xf>
    <xf numFmtId="179" fontId="52" fillId="0" borderId="131" xfId="0" applyNumberFormat="1" applyFont="1" applyBorder="1" applyAlignment="1">
      <alignment horizontal="center" vertical="center" shrinkToFit="1"/>
    </xf>
    <xf numFmtId="181" fontId="52" fillId="3" borderId="92" xfId="0" applyNumberFormat="1" applyFont="1" applyFill="1" applyBorder="1" applyAlignment="1">
      <alignment horizontal="center" vertical="center" shrinkToFit="1"/>
    </xf>
    <xf numFmtId="181" fontId="52" fillId="3" borderId="9" xfId="0" applyNumberFormat="1" applyFont="1" applyFill="1" applyBorder="1" applyAlignment="1">
      <alignment horizontal="center" vertical="center" shrinkToFit="1"/>
    </xf>
    <xf numFmtId="181" fontId="52" fillId="3" borderId="131" xfId="0" applyNumberFormat="1" applyFont="1" applyFill="1" applyBorder="1" applyAlignment="1">
      <alignment horizontal="center" vertical="center" shrinkToFit="1"/>
    </xf>
    <xf numFmtId="0" fontId="24" fillId="0" borderId="9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32" xfId="0" applyFont="1" applyBorder="1" applyAlignment="1">
      <alignment horizontal="center" vertical="center" wrapText="1"/>
    </xf>
    <xf numFmtId="0" fontId="14" fillId="0" borderId="83" xfId="0" applyFont="1" applyBorder="1" applyAlignment="1">
      <alignment horizontal="center" vertical="center"/>
    </xf>
    <xf numFmtId="0" fontId="14" fillId="0" borderId="15" xfId="0" applyFont="1" applyBorder="1" applyAlignment="1">
      <alignment horizontal="center" vertical="center"/>
    </xf>
    <xf numFmtId="0" fontId="14" fillId="0" borderId="54"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83" xfId="0" applyFont="1" applyBorder="1" applyAlignment="1">
      <alignment horizontal="center" vertical="center"/>
    </xf>
    <xf numFmtId="0" fontId="24" fillId="0" borderId="46" xfId="0" applyFont="1" applyBorder="1" applyAlignment="1">
      <alignment horizontal="center" vertical="center"/>
    </xf>
    <xf numFmtId="185" fontId="52" fillId="0" borderId="92" xfId="0" applyNumberFormat="1" applyFont="1" applyBorder="1" applyAlignment="1">
      <alignment horizontal="right" vertical="center" shrinkToFit="1"/>
    </xf>
    <xf numFmtId="185" fontId="52" fillId="0" borderId="9" xfId="0" applyNumberFormat="1" applyFont="1" applyBorder="1" applyAlignment="1">
      <alignment horizontal="right" vertical="center" shrinkToFit="1"/>
    </xf>
    <xf numFmtId="185" fontId="52" fillId="0" borderId="131" xfId="0" applyNumberFormat="1" applyFont="1" applyBorder="1" applyAlignment="1">
      <alignment horizontal="right" vertical="center" shrinkToFit="1"/>
    </xf>
    <xf numFmtId="179" fontId="52" fillId="0" borderId="89" xfId="0" applyNumberFormat="1" applyFont="1" applyBorder="1" applyAlignment="1">
      <alignment horizontal="right" vertical="center" shrinkToFit="1"/>
    </xf>
    <xf numFmtId="179" fontId="52" fillId="0" borderId="22" xfId="0" applyNumberFormat="1" applyFont="1" applyBorder="1" applyAlignment="1">
      <alignment horizontal="right" vertical="center" shrinkToFit="1"/>
    </xf>
    <xf numFmtId="179" fontId="52" fillId="0" borderId="64" xfId="0" applyNumberFormat="1" applyFont="1" applyBorder="1" applyAlignment="1">
      <alignment horizontal="right" vertical="center" shrinkToFit="1"/>
    </xf>
    <xf numFmtId="0" fontId="24" fillId="0" borderId="124" xfId="0" applyFont="1" applyBorder="1" applyAlignment="1">
      <alignment horizontal="center" vertical="center" wrapText="1"/>
    </xf>
    <xf numFmtId="0" fontId="24" fillId="0" borderId="125" xfId="0" applyFont="1" applyBorder="1" applyAlignment="1">
      <alignment horizontal="center" vertical="center" wrapText="1"/>
    </xf>
    <xf numFmtId="0" fontId="24" fillId="0" borderId="129" xfId="0" applyFont="1" applyBorder="1" applyAlignment="1">
      <alignment horizontal="center" vertical="center" wrapText="1"/>
    </xf>
    <xf numFmtId="0" fontId="14" fillId="0" borderId="5" xfId="0" applyFont="1" applyBorder="1" applyAlignment="1">
      <alignment horizontal="center" vertical="center"/>
    </xf>
    <xf numFmtId="0" fontId="24" fillId="0" borderId="5"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0"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7" xfId="0" applyFont="1" applyBorder="1" applyAlignment="1">
      <alignment horizontal="center" vertical="center" wrapText="1"/>
    </xf>
    <xf numFmtId="0" fontId="67" fillId="3" borderId="0" xfId="0" applyFont="1" applyFill="1" applyAlignment="1">
      <alignment horizontal="center" vertical="center" shrinkToFit="1"/>
    </xf>
    <xf numFmtId="0" fontId="24" fillId="0" borderId="119" xfId="0" applyFont="1" applyBorder="1" applyAlignment="1">
      <alignment horizontal="center" vertical="center" wrapText="1"/>
    </xf>
    <xf numFmtId="0" fontId="0" fillId="0" borderId="93" xfId="0" applyBorder="1" applyAlignment="1">
      <alignment horizontal="center" vertical="center" wrapText="1"/>
    </xf>
    <xf numFmtId="0" fontId="0" fillId="0" borderId="68" xfId="0" applyBorder="1" applyAlignment="1">
      <alignment horizontal="center" vertical="center" wrapText="1"/>
    </xf>
    <xf numFmtId="0" fontId="27" fillId="0" borderId="5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4" fillId="0" borderId="52" xfId="0"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41" fillId="0" borderId="120" xfId="0" applyFont="1" applyBorder="1" applyAlignment="1">
      <alignment horizontal="center" vertical="center" wrapText="1"/>
    </xf>
    <xf numFmtId="0" fontId="0" fillId="0" borderId="121" xfId="0" applyBorder="1" applyAlignment="1">
      <alignment horizontal="center" vertical="center"/>
    </xf>
    <xf numFmtId="0" fontId="0" fillId="0" borderId="57" xfId="0" applyBorder="1" applyAlignment="1">
      <alignment horizontal="center" vertical="center"/>
    </xf>
    <xf numFmtId="0" fontId="24" fillId="0" borderId="122" xfId="0" applyFont="1" applyBorder="1" applyAlignment="1">
      <alignment horizontal="center" vertical="center" wrapText="1"/>
    </xf>
    <xf numFmtId="0" fontId="0" fillId="0" borderId="123" xfId="0" applyBorder="1"/>
    <xf numFmtId="0" fontId="0" fillId="0" borderId="106" xfId="0" applyBorder="1"/>
    <xf numFmtId="0" fontId="24" fillId="0" borderId="120" xfId="0" applyFont="1" applyBorder="1" applyAlignment="1">
      <alignment horizontal="center" vertical="center" wrapText="1"/>
    </xf>
    <xf numFmtId="0" fontId="24" fillId="0" borderId="121"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26" xfId="0" applyFont="1" applyBorder="1" applyAlignment="1">
      <alignment horizontal="center" vertical="center" wrapText="1"/>
    </xf>
    <xf numFmtId="0" fontId="24" fillId="0" borderId="127" xfId="0" applyFont="1" applyBorder="1" applyAlignment="1">
      <alignment horizontal="center" vertical="center" wrapText="1"/>
    </xf>
    <xf numFmtId="0" fontId="24" fillId="0" borderId="128"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125" xfId="0" applyFont="1" applyBorder="1" applyAlignment="1">
      <alignment horizontal="center" vertical="center" wrapText="1"/>
    </xf>
    <xf numFmtId="0" fontId="27" fillId="0" borderId="128" xfId="0" applyFont="1" applyBorder="1" applyAlignment="1">
      <alignment horizontal="center" vertical="center" wrapText="1"/>
    </xf>
    <xf numFmtId="0" fontId="67" fillId="3" borderId="59" xfId="0" applyFont="1" applyFill="1" applyBorder="1" applyAlignment="1">
      <alignment horizontal="center" vertical="center" shrinkToFit="1"/>
    </xf>
    <xf numFmtId="186" fontId="0" fillId="0" borderId="78" xfId="0" applyNumberFormat="1" applyBorder="1" applyAlignment="1">
      <alignment horizontal="center" vertical="center" wrapText="1"/>
    </xf>
    <xf numFmtId="186" fontId="0" fillId="0" borderId="80" xfId="0" applyNumberFormat="1" applyBorder="1" applyAlignment="1">
      <alignment horizontal="center" vertical="center" wrapText="1"/>
    </xf>
    <xf numFmtId="186" fontId="0" fillId="0" borderId="81" xfId="0" applyNumberFormat="1" applyBorder="1" applyAlignment="1">
      <alignment horizontal="center" vertical="center" wrapText="1"/>
    </xf>
    <xf numFmtId="186" fontId="0" fillId="0" borderId="77"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98" xfId="0" applyNumberFormat="1" applyBorder="1" applyAlignment="1">
      <alignment horizontal="center" vertical="center" wrapText="1"/>
    </xf>
    <xf numFmtId="0" fontId="0" fillId="0" borderId="136" xfId="0" applyBorder="1" applyAlignment="1">
      <alignment horizontal="center" vertical="center"/>
    </xf>
    <xf numFmtId="0" fontId="0" fillId="0" borderId="134" xfId="0" applyBorder="1" applyAlignment="1">
      <alignment horizontal="center" vertical="center"/>
    </xf>
    <xf numFmtId="0" fontId="0" fillId="0" borderId="137" xfId="0" applyBorder="1" applyAlignment="1">
      <alignment horizontal="center" vertical="center"/>
    </xf>
    <xf numFmtId="185" fontId="67" fillId="0" borderId="138" xfId="0" applyNumberFormat="1" applyFont="1" applyBorder="1" applyAlignment="1">
      <alignment horizontal="right" vertical="center" shrinkToFit="1"/>
    </xf>
    <xf numFmtId="185" fontId="67" fillId="0" borderId="134" xfId="0" applyNumberFormat="1" applyFont="1" applyBorder="1" applyAlignment="1">
      <alignment horizontal="right" vertical="center" shrinkToFit="1"/>
    </xf>
    <xf numFmtId="185" fontId="67" fillId="0" borderId="137" xfId="0" applyNumberFormat="1" applyFont="1" applyBorder="1" applyAlignment="1">
      <alignment horizontal="right" vertical="center" shrinkToFit="1"/>
    </xf>
    <xf numFmtId="179" fontId="67" fillId="0" borderId="58" xfId="0" applyNumberFormat="1" applyFont="1" applyBorder="1" applyAlignment="1">
      <alignment horizontal="right" vertical="center" shrinkToFit="1"/>
    </xf>
    <xf numFmtId="179" fontId="67" fillId="0" borderId="59" xfId="0" applyNumberFormat="1" applyFont="1" applyBorder="1" applyAlignment="1">
      <alignment horizontal="right" vertical="center" shrinkToFit="1"/>
    </xf>
    <xf numFmtId="179" fontId="67" fillId="0" borderId="60" xfId="0" applyNumberFormat="1" applyFont="1" applyBorder="1" applyAlignment="1">
      <alignment horizontal="right" vertical="center" shrinkToFit="1"/>
    </xf>
    <xf numFmtId="179" fontId="67" fillId="3" borderId="70" xfId="0" applyNumberFormat="1" applyFont="1" applyFill="1" applyBorder="1" applyAlignment="1">
      <alignment horizontal="center" vertical="center" shrinkToFit="1"/>
    </xf>
    <xf numFmtId="179" fontId="67" fillId="0" borderId="70" xfId="0" applyNumberFormat="1" applyFont="1" applyBorder="1" applyAlignment="1">
      <alignment horizontal="right" vertical="center" shrinkToFit="1"/>
    </xf>
    <xf numFmtId="185" fontId="67" fillId="3" borderId="83" xfId="0" applyNumberFormat="1" applyFont="1" applyFill="1" applyBorder="1" applyAlignment="1">
      <alignment horizontal="right" vertical="center" shrinkToFit="1"/>
    </xf>
    <xf numFmtId="185" fontId="67" fillId="3" borderId="15" xfId="0" applyNumberFormat="1" applyFont="1" applyFill="1" applyBorder="1" applyAlignment="1">
      <alignment horizontal="right" vertical="center" shrinkToFit="1"/>
    </xf>
    <xf numFmtId="185" fontId="67" fillId="3" borderId="54" xfId="0" applyNumberFormat="1" applyFont="1" applyFill="1" applyBorder="1" applyAlignment="1">
      <alignment horizontal="right" vertical="center" shrinkToFit="1"/>
    </xf>
    <xf numFmtId="179" fontId="67" fillId="0" borderId="83" xfId="0" applyNumberFormat="1" applyFont="1" applyBorder="1" applyAlignment="1">
      <alignment horizontal="right" vertical="center" shrinkToFit="1"/>
    </xf>
    <xf numFmtId="179" fontId="67" fillId="0" borderId="15" xfId="0" applyNumberFormat="1" applyFont="1" applyBorder="1" applyAlignment="1">
      <alignment horizontal="right" vertical="center" shrinkToFit="1"/>
    </xf>
    <xf numFmtId="179" fontId="67" fillId="0" borderId="54" xfId="0" applyNumberFormat="1" applyFont="1" applyBorder="1" applyAlignment="1">
      <alignment horizontal="right" vertical="center" shrinkToFit="1"/>
    </xf>
    <xf numFmtId="179" fontId="67" fillId="0" borderId="2" xfId="0" applyNumberFormat="1" applyFont="1" applyBorder="1" applyAlignment="1">
      <alignment horizontal="right" vertical="center" shrinkToFit="1"/>
    </xf>
    <xf numFmtId="179" fontId="67" fillId="3" borderId="88" xfId="0" applyNumberFormat="1" applyFont="1" applyFill="1" applyBorder="1" applyAlignment="1">
      <alignment horizontal="center" vertical="center" shrinkToFit="1"/>
    </xf>
    <xf numFmtId="185" fontId="67" fillId="3" borderId="14" xfId="0" applyNumberFormat="1" applyFont="1" applyFill="1" applyBorder="1" applyAlignment="1">
      <alignment horizontal="right" vertical="center" shrinkToFit="1"/>
    </xf>
    <xf numFmtId="185" fontId="67" fillId="3" borderId="11" xfId="0" applyNumberFormat="1" applyFont="1" applyFill="1" applyBorder="1" applyAlignment="1">
      <alignment horizontal="right" vertical="center" shrinkToFit="1"/>
    </xf>
    <xf numFmtId="185" fontId="67" fillId="3" borderId="10" xfId="0" applyNumberFormat="1" applyFont="1" applyFill="1" applyBorder="1" applyAlignment="1">
      <alignment horizontal="right" vertical="center" shrinkToFit="1"/>
    </xf>
    <xf numFmtId="179" fontId="67" fillId="0" borderId="14" xfId="0" applyNumberFormat="1" applyFont="1" applyBorder="1" applyAlignment="1">
      <alignment horizontal="right" vertical="center" shrinkToFit="1"/>
    </xf>
    <xf numFmtId="179" fontId="67" fillId="0" borderId="11" xfId="0" applyNumberFormat="1" applyFont="1" applyBorder="1" applyAlignment="1">
      <alignment horizontal="right" vertical="center" shrinkToFit="1"/>
    </xf>
    <xf numFmtId="179" fontId="67" fillId="0" borderId="10" xfId="0" applyNumberFormat="1" applyFont="1" applyBorder="1" applyAlignment="1">
      <alignment horizontal="right" vertical="center" shrinkToFit="1"/>
    </xf>
    <xf numFmtId="179" fontId="67" fillId="0" borderId="4" xfId="0" applyNumberFormat="1" applyFont="1" applyBorder="1" applyAlignment="1">
      <alignment horizontal="right" vertical="center" shrinkToFit="1"/>
    </xf>
    <xf numFmtId="0" fontId="0" fillId="0" borderId="7" xfId="0" applyBorder="1" applyAlignment="1">
      <alignment horizontal="center" vertical="center"/>
    </xf>
    <xf numFmtId="185" fontId="67" fillId="3" borderId="79" xfId="0" applyNumberFormat="1" applyFont="1" applyFill="1" applyBorder="1" applyAlignment="1">
      <alignment horizontal="right" vertical="center" shrinkToFit="1"/>
    </xf>
    <xf numFmtId="185" fontId="67" fillId="3" borderId="9" xfId="0" applyNumberFormat="1" applyFont="1" applyFill="1" applyBorder="1" applyAlignment="1">
      <alignment horizontal="right" vertical="center" shrinkToFit="1"/>
    </xf>
    <xf numFmtId="185" fontId="67" fillId="3" borderId="8" xfId="0" applyNumberFormat="1" applyFont="1" applyFill="1" applyBorder="1" applyAlignment="1">
      <alignment horizontal="right" vertical="center" shrinkToFit="1"/>
    </xf>
    <xf numFmtId="179" fontId="67" fillId="0" borderId="79" xfId="0" applyNumberFormat="1" applyFont="1" applyBorder="1" applyAlignment="1">
      <alignment horizontal="right" vertical="center" shrinkToFit="1"/>
    </xf>
    <xf numFmtId="179" fontId="67" fillId="0" borderId="9" xfId="0" applyNumberFormat="1" applyFont="1" applyBorder="1" applyAlignment="1">
      <alignment horizontal="right" vertical="center" shrinkToFit="1"/>
    </xf>
    <xf numFmtId="179" fontId="67" fillId="0" borderId="8" xfId="0" applyNumberFormat="1" applyFont="1" applyBorder="1" applyAlignment="1">
      <alignment horizontal="right" vertical="center" shrinkToFit="1"/>
    </xf>
    <xf numFmtId="179" fontId="67" fillId="0" borderId="67" xfId="0" applyNumberFormat="1" applyFont="1" applyBorder="1" applyAlignment="1">
      <alignment horizontal="right" vertical="center" shrinkToFit="1"/>
    </xf>
    <xf numFmtId="177" fontId="0" fillId="0" borderId="39" xfId="0" applyNumberFormat="1" applyBorder="1" applyAlignment="1">
      <alignment horizontal="center" vertical="top" wrapText="1"/>
    </xf>
    <xf numFmtId="177" fontId="0" fillId="0" borderId="44" xfId="0" applyNumberFormat="1" applyBorder="1" applyAlignment="1">
      <alignment horizontal="center" vertical="top"/>
    </xf>
    <xf numFmtId="177" fontId="0" fillId="0" borderId="40" xfId="0" applyNumberFormat="1" applyBorder="1" applyAlignment="1">
      <alignment horizontal="center" vertical="top"/>
    </xf>
    <xf numFmtId="177" fontId="0" fillId="0" borderId="121" xfId="0" applyNumberFormat="1" applyBorder="1" applyAlignment="1">
      <alignment horizontal="center" vertical="top"/>
    </xf>
    <xf numFmtId="177" fontId="0" fillId="0" borderId="0" xfId="0" applyNumberFormat="1" applyAlignment="1">
      <alignment horizontal="center" vertical="top"/>
    </xf>
    <xf numFmtId="177" fontId="0" fillId="0" borderId="45" xfId="0" applyNumberFormat="1" applyBorder="1" applyAlignment="1">
      <alignment horizontal="center" vertical="top"/>
    </xf>
    <xf numFmtId="177" fontId="0" fillId="0" borderId="57" xfId="0" applyNumberFormat="1" applyBorder="1" applyAlignment="1">
      <alignment horizontal="center" vertical="top"/>
    </xf>
    <xf numFmtId="177" fontId="0" fillId="0" borderId="42" xfId="0" applyNumberFormat="1" applyBorder="1" applyAlignment="1">
      <alignment horizontal="center" vertical="top"/>
    </xf>
    <xf numFmtId="177" fontId="0" fillId="0" borderId="43" xfId="0" applyNumberFormat="1" applyBorder="1" applyAlignment="1">
      <alignment horizontal="center" vertical="top"/>
    </xf>
    <xf numFmtId="177" fontId="0" fillId="0" borderId="145" xfId="0" applyNumberFormat="1" applyBorder="1" applyAlignment="1">
      <alignment horizontal="center" vertical="top"/>
    </xf>
    <xf numFmtId="177" fontId="0" fillId="0" borderId="146" xfId="0" applyNumberFormat="1" applyBorder="1" applyAlignment="1">
      <alignment horizontal="center" vertical="top"/>
    </xf>
    <xf numFmtId="177" fontId="0" fillId="0" borderId="147" xfId="0" applyNumberFormat="1" applyBorder="1" applyAlignment="1">
      <alignment horizontal="center" vertical="top"/>
    </xf>
    <xf numFmtId="0" fontId="0" fillId="3" borderId="14" xfId="0" applyFill="1" applyBorder="1" applyAlignment="1">
      <alignment horizontal="center" vertical="center" wrapText="1"/>
    </xf>
    <xf numFmtId="0" fontId="0" fillId="3" borderId="11" xfId="0" applyFill="1" applyBorder="1" applyAlignment="1">
      <alignment horizontal="center" vertical="center" wrapText="1"/>
    </xf>
    <xf numFmtId="0" fontId="0" fillId="0" borderId="11" xfId="0" applyBorder="1" applyAlignment="1">
      <alignment horizontal="center" wrapText="1"/>
    </xf>
    <xf numFmtId="0" fontId="0" fillId="0" borderId="10" xfId="0" applyBorder="1" applyAlignment="1">
      <alignment horizontal="center" wrapText="1"/>
    </xf>
    <xf numFmtId="0" fontId="0" fillId="0" borderId="120"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0" fillId="0" borderId="77" xfId="0" applyBorder="1" applyAlignment="1">
      <alignment horizontal="center" vertical="center" wrapText="1"/>
    </xf>
    <xf numFmtId="0" fontId="0" fillId="0" borderId="22" xfId="0" applyBorder="1" applyAlignment="1">
      <alignment horizontal="center" vertical="center" wrapText="1"/>
    </xf>
    <xf numFmtId="0" fontId="0" fillId="0" borderId="64" xfId="0" applyBorder="1" applyAlignment="1">
      <alignment horizontal="center" vertical="center" wrapText="1"/>
    </xf>
    <xf numFmtId="0" fontId="0" fillId="0" borderId="14" xfId="0" applyBorder="1" applyAlignment="1">
      <alignment horizontal="center" vertical="center"/>
    </xf>
    <xf numFmtId="0" fontId="0" fillId="0" borderId="11" xfId="0" applyBorder="1" applyAlignment="1">
      <alignment horizontal="center" vertical="center"/>
    </xf>
    <xf numFmtId="0" fontId="0" fillId="3" borderId="10" xfId="0" applyFill="1" applyBorder="1" applyAlignment="1">
      <alignment horizontal="center" vertical="center" wrapText="1"/>
    </xf>
    <xf numFmtId="0" fontId="0" fillId="0" borderId="59" xfId="0" applyBorder="1" applyAlignment="1">
      <alignment horizontal="center" vertical="center"/>
    </xf>
    <xf numFmtId="0" fontId="0" fillId="0" borderId="143" xfId="0" applyBorder="1" applyAlignment="1">
      <alignment horizontal="center" vertical="center" wrapText="1"/>
    </xf>
    <xf numFmtId="0" fontId="0" fillId="0" borderId="144"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6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126" xfId="0" applyBorder="1" applyAlignment="1">
      <alignment horizontal="center" vertical="center" wrapText="1"/>
    </xf>
    <xf numFmtId="0" fontId="0" fillId="0" borderId="125" xfId="0" applyBorder="1" applyAlignment="1">
      <alignment horizontal="center" vertical="center" wrapText="1"/>
    </xf>
    <xf numFmtId="0" fontId="0" fillId="0" borderId="127" xfId="0" applyBorder="1" applyAlignment="1">
      <alignment horizontal="center" vertical="center" wrapText="1"/>
    </xf>
    <xf numFmtId="0" fontId="0" fillId="0" borderId="98" xfId="0" applyBorder="1" applyAlignment="1">
      <alignment horizontal="center" vertical="center" wrapText="1"/>
    </xf>
    <xf numFmtId="0" fontId="0" fillId="0" borderId="83" xfId="0" applyBorder="1" applyAlignment="1">
      <alignment horizontal="center" vertical="center"/>
    </xf>
    <xf numFmtId="0" fontId="0" fillId="0" borderId="15" xfId="0" applyBorder="1" applyAlignment="1">
      <alignment horizontal="center" vertical="center"/>
    </xf>
    <xf numFmtId="0" fontId="0" fillId="0" borderId="54" xfId="0" applyBorder="1" applyAlignment="1">
      <alignment horizontal="center" vertical="center"/>
    </xf>
    <xf numFmtId="179" fontId="52" fillId="0" borderId="101" xfId="0" applyNumberFormat="1" applyFont="1" applyBorder="1" applyAlignment="1">
      <alignment vertical="center" shrinkToFit="1"/>
    </xf>
    <xf numFmtId="179" fontId="52" fillId="0" borderId="86" xfId="0" applyNumberFormat="1" applyFont="1" applyBorder="1" applyAlignment="1">
      <alignment vertical="center" shrinkToFit="1"/>
    </xf>
    <xf numFmtId="185" fontId="52" fillId="0" borderId="154" xfId="0" applyNumberFormat="1" applyFont="1" applyBorder="1" applyAlignment="1">
      <alignment horizontal="right" vertical="center" shrinkToFit="1"/>
    </xf>
    <xf numFmtId="185" fontId="52" fillId="0" borderId="155" xfId="0" applyNumberFormat="1" applyFont="1" applyBorder="1" applyAlignment="1">
      <alignment horizontal="right" vertical="center" shrinkToFit="1"/>
    </xf>
    <xf numFmtId="185" fontId="52" fillId="5" borderId="156" xfId="0" applyNumberFormat="1" applyFont="1" applyFill="1" applyBorder="1" applyAlignment="1">
      <alignment horizontal="right" vertical="center" shrinkToFit="1"/>
    </xf>
    <xf numFmtId="185" fontId="52" fillId="5" borderId="80" xfId="0" applyNumberFormat="1" applyFont="1" applyFill="1" applyBorder="1" applyAlignment="1">
      <alignment horizontal="right" vertical="center" shrinkToFit="1"/>
    </xf>
    <xf numFmtId="185" fontId="52" fillId="5" borderId="81" xfId="0" applyNumberFormat="1" applyFont="1" applyFill="1" applyBorder="1" applyAlignment="1">
      <alignment horizontal="right" vertical="center" shrinkToFit="1"/>
    </xf>
    <xf numFmtId="185" fontId="52" fillId="0" borderId="87" xfId="0" applyNumberFormat="1" applyFont="1" applyBorder="1" applyAlignment="1">
      <alignment horizontal="right" vertical="center" shrinkToFit="1"/>
    </xf>
    <xf numFmtId="185" fontId="52" fillId="0" borderId="82" xfId="0" applyNumberFormat="1" applyFont="1" applyBorder="1" applyAlignment="1">
      <alignment horizontal="right" vertical="center" shrinkToFit="1"/>
    </xf>
    <xf numFmtId="176" fontId="14" fillId="0" borderId="0" xfId="0" applyNumberFormat="1" applyFont="1" applyAlignment="1">
      <alignment horizontal="center" vertical="center"/>
    </xf>
    <xf numFmtId="185" fontId="52" fillId="5" borderId="138" xfId="0" applyNumberFormat="1" applyFont="1" applyFill="1" applyBorder="1" applyAlignment="1">
      <alignment horizontal="right" vertical="center" shrinkToFit="1"/>
    </xf>
    <xf numFmtId="185" fontId="52" fillId="5" borderId="134" xfId="0" applyNumberFormat="1" applyFont="1" applyFill="1" applyBorder="1" applyAlignment="1">
      <alignment horizontal="right" vertical="center" shrinkToFit="1"/>
    </xf>
    <xf numFmtId="185" fontId="52" fillId="5" borderId="137" xfId="0" applyNumberFormat="1" applyFont="1" applyFill="1" applyBorder="1" applyAlignment="1">
      <alignment horizontal="right" vertical="center" shrinkToFit="1"/>
    </xf>
    <xf numFmtId="0" fontId="19" fillId="0" borderId="0" xfId="0" applyFont="1"/>
    <xf numFmtId="0" fontId="67" fillId="0" borderId="0" xfId="0" applyFont="1" applyAlignment="1">
      <alignment vertical="center" shrinkToFit="1"/>
    </xf>
    <xf numFmtId="178" fontId="14" fillId="0" borderId="0" xfId="0" applyNumberFormat="1" applyFont="1" applyAlignment="1">
      <alignment horizontal="center" vertical="center"/>
    </xf>
    <xf numFmtId="179" fontId="52" fillId="0" borderId="100" xfId="0" applyNumberFormat="1" applyFont="1" applyBorder="1" applyAlignment="1">
      <alignment vertical="center" shrinkToFit="1"/>
    </xf>
    <xf numFmtId="179" fontId="52" fillId="0" borderId="67" xfId="0" applyNumberFormat="1" applyFont="1" applyBorder="1" applyAlignment="1">
      <alignment vertical="center" shrinkToFit="1"/>
    </xf>
    <xf numFmtId="179" fontId="52" fillId="0" borderId="90" xfId="0" applyNumberFormat="1" applyFont="1" applyBorder="1" applyAlignment="1">
      <alignment vertical="center" shrinkToFit="1"/>
    </xf>
    <xf numFmtId="179" fontId="52" fillId="0" borderId="11" xfId="0" applyNumberFormat="1" applyFont="1" applyBorder="1" applyAlignment="1">
      <alignment vertical="center" shrinkToFit="1"/>
    </xf>
    <xf numFmtId="179" fontId="52" fillId="0" borderId="10" xfId="0" applyNumberFormat="1" applyFont="1" applyBorder="1" applyAlignment="1">
      <alignment vertical="center" shrinkToFit="1"/>
    </xf>
    <xf numFmtId="179" fontId="52" fillId="0" borderId="14" xfId="0" applyNumberFormat="1" applyFont="1" applyBorder="1" applyAlignment="1">
      <alignment vertical="center" shrinkToFit="1"/>
    </xf>
    <xf numFmtId="179" fontId="52" fillId="0" borderId="47" xfId="0" applyNumberFormat="1" applyFont="1" applyBorder="1" applyAlignment="1">
      <alignment vertical="center" shrinkToFit="1"/>
    </xf>
    <xf numFmtId="178" fontId="24" fillId="0" borderId="136" xfId="0" applyNumberFormat="1" applyFont="1" applyBorder="1" applyAlignment="1">
      <alignment horizontal="center" vertical="center" shrinkToFit="1"/>
    </xf>
    <xf numFmtId="178" fontId="24" fillId="0" borderId="134" xfId="0" applyNumberFormat="1" applyFont="1" applyBorder="1" applyAlignment="1">
      <alignment horizontal="center" vertical="center" shrinkToFit="1"/>
    </xf>
    <xf numFmtId="178" fontId="24" fillId="0" borderId="135" xfId="0" applyNumberFormat="1" applyFont="1" applyBorder="1" applyAlignment="1">
      <alignment horizontal="center" vertical="center" shrinkToFit="1"/>
    </xf>
    <xf numFmtId="185" fontId="52" fillId="5" borderId="90" xfId="0" applyNumberFormat="1" applyFont="1" applyFill="1" applyBorder="1" applyAlignment="1">
      <alignment horizontal="right" vertical="center" shrinkToFit="1"/>
    </xf>
    <xf numFmtId="185" fontId="52" fillId="5" borderId="11" xfId="0" applyNumberFormat="1" applyFont="1" applyFill="1" applyBorder="1" applyAlignment="1">
      <alignment horizontal="right" vertical="center" shrinkToFit="1"/>
    </xf>
    <xf numFmtId="185" fontId="52" fillId="5" borderId="10" xfId="0" applyNumberFormat="1" applyFont="1" applyFill="1" applyBorder="1" applyAlignment="1">
      <alignment horizontal="right" vertical="center" shrinkToFit="1"/>
    </xf>
    <xf numFmtId="179" fontId="52" fillId="0" borderId="9" xfId="0" applyNumberFormat="1" applyFont="1" applyBorder="1" applyAlignment="1">
      <alignment vertical="center" shrinkToFit="1"/>
    </xf>
    <xf numFmtId="179" fontId="52" fillId="0" borderId="131" xfId="0" applyNumberFormat="1" applyFont="1" applyBorder="1" applyAlignment="1">
      <alignment vertical="center" shrinkToFit="1"/>
    </xf>
    <xf numFmtId="185" fontId="52" fillId="0" borderId="4" xfId="0" applyNumberFormat="1" applyFont="1" applyBorder="1" applyAlignment="1">
      <alignment horizontal="right" vertical="center" shrinkToFit="1"/>
    </xf>
    <xf numFmtId="185" fontId="52" fillId="0" borderId="6" xfId="0" applyNumberFormat="1" applyFont="1" applyBorder="1" applyAlignment="1">
      <alignment horizontal="right" vertical="center" shrinkToFit="1"/>
    </xf>
    <xf numFmtId="185" fontId="52" fillId="0" borderId="14" xfId="0" applyNumberFormat="1" applyFont="1" applyBorder="1" applyAlignment="1">
      <alignment horizontal="right" vertical="center" shrinkToFit="1"/>
    </xf>
    <xf numFmtId="185" fontId="52" fillId="0" borderId="132" xfId="0" applyNumberFormat="1" applyFont="1" applyBorder="1" applyAlignment="1">
      <alignment horizontal="right" vertical="center" shrinkToFit="1"/>
    </xf>
    <xf numFmtId="185" fontId="52" fillId="0" borderId="95" xfId="0" applyNumberFormat="1" applyFont="1" applyBorder="1" applyAlignment="1">
      <alignment horizontal="right" vertical="center" shrinkToFit="1"/>
    </xf>
    <xf numFmtId="185" fontId="52" fillId="0" borderId="18" xfId="0" applyNumberFormat="1" applyFont="1" applyBorder="1" applyAlignment="1">
      <alignment horizontal="right" vertical="center" shrinkToFit="1"/>
    </xf>
    <xf numFmtId="185" fontId="52" fillId="5" borderId="92" xfId="0" applyNumberFormat="1" applyFont="1" applyFill="1" applyBorder="1" applyAlignment="1">
      <alignment horizontal="right" vertical="center" shrinkToFit="1"/>
    </xf>
    <xf numFmtId="185" fontId="52" fillId="5" borderId="9" xfId="0" applyNumberFormat="1" applyFont="1" applyFill="1" applyBorder="1" applyAlignment="1">
      <alignment horizontal="right" vertical="center" shrinkToFit="1"/>
    </xf>
    <xf numFmtId="185" fontId="52" fillId="5" borderId="8" xfId="0" applyNumberFormat="1" applyFont="1" applyFill="1" applyBorder="1" applyAlignment="1">
      <alignment horizontal="right" vertical="center" shrinkToFit="1"/>
    </xf>
    <xf numFmtId="0" fontId="24" fillId="0" borderId="2" xfId="0" applyFont="1" applyBorder="1" applyAlignment="1">
      <alignment horizontal="center" vertical="center"/>
    </xf>
    <xf numFmtId="0" fontId="24" fillId="0" borderId="148"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57" xfId="0" applyFont="1" applyBorder="1" applyAlignment="1">
      <alignment horizontal="center" vertical="center"/>
    </xf>
    <xf numFmtId="0" fontId="24" fillId="0" borderId="149" xfId="0" applyFont="1" applyBorder="1" applyAlignment="1">
      <alignment horizontal="center" vertical="center" wrapText="1"/>
    </xf>
    <xf numFmtId="0" fontId="24" fillId="0" borderId="150" xfId="0" applyFont="1" applyBorder="1" applyAlignment="1">
      <alignment horizontal="center" vertical="center" wrapText="1"/>
    </xf>
    <xf numFmtId="0" fontId="24" fillId="0" borderId="151" xfId="0" applyFont="1" applyBorder="1" applyAlignment="1">
      <alignment horizontal="center" vertical="center" wrapText="1"/>
    </xf>
    <xf numFmtId="0" fontId="24" fillId="0" borderId="152" xfId="0" applyFont="1" applyBorder="1" applyAlignment="1">
      <alignment horizontal="center" vertical="center" wrapText="1"/>
    </xf>
    <xf numFmtId="0" fontId="24" fillId="0" borderId="153" xfId="0" applyFont="1" applyBorder="1" applyAlignment="1">
      <alignment horizontal="center" vertical="center" wrapText="1"/>
    </xf>
    <xf numFmtId="0" fontId="24" fillId="0" borderId="54" xfId="0" applyFont="1" applyBorder="1" applyAlignment="1">
      <alignment horizontal="center" vertical="center"/>
    </xf>
    <xf numFmtId="0" fontId="24" fillId="0" borderId="1"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67" fillId="0" borderId="0" xfId="0" applyFont="1" applyAlignment="1">
      <alignment horizontal="center" vertical="center" shrinkToFit="1"/>
    </xf>
    <xf numFmtId="0" fontId="24" fillId="0" borderId="3" xfId="0" applyFont="1" applyBorder="1" applyAlignment="1">
      <alignment horizontal="center" vertical="center" wrapText="1"/>
    </xf>
    <xf numFmtId="0" fontId="24" fillId="0" borderId="136" xfId="0" applyFont="1" applyBorder="1" applyAlignment="1">
      <alignment horizontal="center" vertical="center"/>
    </xf>
    <xf numFmtId="0" fontId="24" fillId="0" borderId="134" xfId="0" applyFont="1" applyBorder="1" applyAlignment="1">
      <alignment horizontal="center" vertical="center"/>
    </xf>
    <xf numFmtId="0" fontId="0" fillId="0" borderId="135" xfId="0" applyBorder="1" applyAlignment="1">
      <alignment horizontal="center" vertical="center"/>
    </xf>
    <xf numFmtId="185" fontId="52" fillId="0" borderId="137" xfId="0" applyNumberFormat="1" applyFont="1" applyBorder="1" applyAlignment="1">
      <alignment horizontal="right" vertical="center" shrinkToFit="1"/>
    </xf>
    <xf numFmtId="183" fontId="24" fillId="0" borderId="138" xfId="0" applyNumberFormat="1" applyFont="1" applyBorder="1" applyAlignment="1">
      <alignment horizontal="center" vertical="center" shrinkToFit="1"/>
    </xf>
    <xf numFmtId="183" fontId="24" fillId="0" borderId="134" xfId="0" applyNumberFormat="1" applyFont="1" applyBorder="1" applyAlignment="1">
      <alignment horizontal="center" vertical="center" shrinkToFit="1"/>
    </xf>
    <xf numFmtId="183" fontId="24" fillId="0" borderId="135" xfId="0" applyNumberFormat="1" applyFont="1" applyBorder="1" applyAlignment="1">
      <alignment horizontal="center" vertical="center" shrinkToFit="1"/>
    </xf>
    <xf numFmtId="178" fontId="24" fillId="0" borderId="138" xfId="0" applyNumberFormat="1" applyFont="1" applyBorder="1" applyAlignment="1">
      <alignment horizontal="center" vertical="center" shrinkToFit="1"/>
    </xf>
    <xf numFmtId="186" fontId="0" fillId="3" borderId="78" xfId="0" applyNumberFormat="1" applyFill="1" applyBorder="1" applyAlignment="1">
      <alignment horizontal="center" vertical="center" wrapText="1"/>
    </xf>
    <xf numFmtId="186" fontId="0" fillId="3" borderId="80" xfId="0" applyNumberFormat="1" applyFill="1" applyBorder="1" applyAlignment="1">
      <alignment horizontal="center" vertical="center" wrapText="1"/>
    </xf>
    <xf numFmtId="186" fontId="0" fillId="3" borderId="81" xfId="0" applyNumberFormat="1" applyFill="1" applyBorder="1" applyAlignment="1">
      <alignment horizontal="center" vertical="center" wrapText="1"/>
    </xf>
    <xf numFmtId="186" fontId="0" fillId="3" borderId="77" xfId="0" applyNumberFormat="1" applyFill="1" applyBorder="1" applyAlignment="1">
      <alignment horizontal="center" vertical="center" wrapText="1"/>
    </xf>
    <xf numFmtId="186" fontId="0" fillId="3" borderId="22" xfId="0" applyNumberFormat="1" applyFill="1" applyBorder="1" applyAlignment="1">
      <alignment horizontal="center" vertical="center" wrapText="1"/>
    </xf>
    <xf numFmtId="186" fontId="0" fillId="3" borderId="98" xfId="0" applyNumberFormat="1" applyFill="1" applyBorder="1" applyAlignment="1">
      <alignment horizontal="center" vertical="center" wrapText="1"/>
    </xf>
    <xf numFmtId="0" fontId="24" fillId="0" borderId="52"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185" fontId="67" fillId="3" borderId="14" xfId="1" applyNumberFormat="1" applyFont="1" applyFill="1" applyBorder="1" applyAlignment="1">
      <alignment horizontal="right" vertical="center" shrinkToFit="1"/>
    </xf>
    <xf numFmtId="185" fontId="67" fillId="3" borderId="11" xfId="1" applyNumberFormat="1" applyFont="1" applyFill="1" applyBorder="1" applyAlignment="1">
      <alignment horizontal="right" vertical="center" shrinkToFit="1"/>
    </xf>
    <xf numFmtId="185" fontId="67" fillId="3" borderId="10" xfId="1" applyNumberFormat="1" applyFont="1" applyFill="1" applyBorder="1" applyAlignment="1">
      <alignment horizontal="right" vertical="center" shrinkToFit="1"/>
    </xf>
    <xf numFmtId="185" fontId="67" fillId="3" borderId="83" xfId="1" applyNumberFormat="1" applyFont="1" applyFill="1" applyBorder="1" applyAlignment="1">
      <alignment horizontal="right" vertical="center" shrinkToFit="1"/>
    </xf>
    <xf numFmtId="185" fontId="67" fillId="3" borderId="15" xfId="1" applyNumberFormat="1" applyFont="1" applyFill="1" applyBorder="1" applyAlignment="1">
      <alignment horizontal="right" vertical="center" shrinkToFit="1"/>
    </xf>
    <xf numFmtId="185" fontId="67" fillId="3" borderId="54" xfId="1" applyNumberFormat="1" applyFont="1" applyFill="1" applyBorder="1" applyAlignment="1">
      <alignment horizontal="right" vertical="center" shrinkToFit="1"/>
    </xf>
    <xf numFmtId="185" fontId="67" fillId="3" borderId="79" xfId="1" applyNumberFormat="1" applyFont="1" applyFill="1" applyBorder="1" applyAlignment="1">
      <alignment horizontal="right" vertical="center" shrinkToFit="1"/>
    </xf>
    <xf numFmtId="185" fontId="67" fillId="3" borderId="9" xfId="1" applyNumberFormat="1" applyFont="1" applyFill="1" applyBorder="1" applyAlignment="1">
      <alignment horizontal="right" vertical="center" shrinkToFit="1"/>
    </xf>
    <xf numFmtId="185" fontId="67" fillId="3" borderId="8" xfId="1" applyNumberFormat="1" applyFont="1" applyFill="1" applyBorder="1" applyAlignment="1">
      <alignment horizontal="right" vertical="center" shrinkToFi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10" xfId="0" applyBorder="1" applyAlignment="1">
      <alignment horizontal="center" vertical="center"/>
    </xf>
    <xf numFmtId="179" fontId="52" fillId="0" borderId="48" xfId="0" applyNumberFormat="1" applyFont="1" applyBorder="1" applyAlignment="1">
      <alignment vertical="center" shrinkToFit="1"/>
    </xf>
    <xf numFmtId="179" fontId="52" fillId="0" borderId="159" xfId="0" applyNumberFormat="1" applyFont="1" applyBorder="1" applyAlignment="1">
      <alignment vertical="center" shrinkToFit="1"/>
    </xf>
    <xf numFmtId="185" fontId="52" fillId="0" borderId="70" xfId="0" applyNumberFormat="1" applyFont="1" applyBorder="1" applyAlignment="1">
      <alignment horizontal="right" vertical="center" shrinkToFit="1"/>
    </xf>
    <xf numFmtId="185" fontId="52" fillId="0" borderId="88" xfId="0" applyNumberFormat="1" applyFont="1" applyBorder="1" applyAlignment="1">
      <alignment horizontal="right" vertical="center" shrinkToFit="1"/>
    </xf>
    <xf numFmtId="185" fontId="52" fillId="5" borderId="5" xfId="0" applyNumberFormat="1" applyFont="1" applyFill="1" applyBorder="1" applyAlignment="1">
      <alignment horizontal="right" vertical="center" shrinkToFit="1"/>
    </xf>
    <xf numFmtId="185" fontId="52" fillId="5" borderId="15" xfId="0" applyNumberFormat="1" applyFont="1" applyFill="1" applyBorder="1" applyAlignment="1">
      <alignment horizontal="right" vertical="center" shrinkToFit="1"/>
    </xf>
    <xf numFmtId="185" fontId="52" fillId="5" borderId="54" xfId="0" applyNumberFormat="1" applyFont="1" applyFill="1" applyBorder="1" applyAlignment="1">
      <alignment horizontal="right" vertical="center" shrinkToFit="1"/>
    </xf>
    <xf numFmtId="185" fontId="52" fillId="0" borderId="2" xfId="0" applyNumberFormat="1" applyFont="1" applyBorder="1" applyAlignment="1">
      <alignment horizontal="right" vertical="center" shrinkToFit="1"/>
    </xf>
    <xf numFmtId="185" fontId="52" fillId="0" borderId="7" xfId="0" applyNumberFormat="1" applyFont="1" applyBorder="1" applyAlignment="1">
      <alignment horizontal="right" vertical="center" shrinkToFit="1"/>
    </xf>
    <xf numFmtId="185" fontId="52" fillId="5" borderId="58" xfId="0" applyNumberFormat="1" applyFont="1" applyFill="1" applyBorder="1" applyAlignment="1">
      <alignment horizontal="right" vertical="center" shrinkToFit="1"/>
    </xf>
    <xf numFmtId="185" fontId="52" fillId="5" borderId="59" xfId="0" applyNumberFormat="1" applyFont="1" applyFill="1" applyBorder="1" applyAlignment="1">
      <alignment horizontal="right" vertical="center" shrinkToFit="1"/>
    </xf>
    <xf numFmtId="185" fontId="52" fillId="5" borderId="60" xfId="0" applyNumberFormat="1" applyFont="1" applyFill="1" applyBorder="1" applyAlignment="1">
      <alignment horizontal="right" vertical="center" shrinkToFit="1"/>
    </xf>
    <xf numFmtId="179" fontId="52" fillId="0" borderId="96" xfId="0" applyNumberFormat="1" applyFont="1" applyBorder="1" applyAlignment="1">
      <alignment vertical="center" shrinkToFit="1"/>
    </xf>
    <xf numFmtId="179" fontId="52" fillId="0" borderId="160" xfId="0" applyNumberFormat="1" applyFont="1" applyBorder="1" applyAlignment="1">
      <alignment vertical="center" shrinkToFit="1"/>
    </xf>
    <xf numFmtId="0" fontId="24" fillId="0" borderId="157" xfId="0" applyFont="1" applyBorder="1" applyAlignment="1">
      <alignment horizontal="center" vertical="center"/>
    </xf>
    <xf numFmtId="0" fontId="24" fillId="0" borderId="158" xfId="0" applyFont="1" applyBorder="1" applyAlignment="1">
      <alignment horizontal="center" vertical="center"/>
    </xf>
    <xf numFmtId="0" fontId="39" fillId="3" borderId="82" xfId="0" applyFont="1" applyFill="1" applyBorder="1" applyAlignment="1">
      <alignment horizontal="center" vertical="center"/>
    </xf>
    <xf numFmtId="0" fontId="39" fillId="3" borderId="161" xfId="0" applyFont="1" applyFill="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165" xfId="0" applyBorder="1" applyAlignment="1">
      <alignment horizontal="center" vertical="center" textRotation="255"/>
    </xf>
    <xf numFmtId="0" fontId="0" fillId="0" borderId="148" xfId="0" applyBorder="1" applyAlignment="1">
      <alignment horizontal="center" vertical="center" textRotation="255"/>
    </xf>
    <xf numFmtId="0" fontId="0" fillId="0" borderId="166" xfId="0" applyBorder="1" applyAlignment="1">
      <alignment horizontal="center" vertical="center" textRotation="255"/>
    </xf>
    <xf numFmtId="0" fontId="0" fillId="0" borderId="66" xfId="0" applyBorder="1" applyAlignment="1">
      <alignment horizontal="center" vertical="center" textRotation="255"/>
    </xf>
    <xf numFmtId="0" fontId="0" fillId="0" borderId="93" xfId="0" applyBorder="1" applyAlignment="1">
      <alignment horizontal="center" vertical="center" textRotation="255"/>
    </xf>
    <xf numFmtId="0" fontId="0" fillId="0" borderId="167" xfId="0" applyBorder="1" applyAlignment="1">
      <alignment horizontal="center" vertical="center" textRotation="255"/>
    </xf>
    <xf numFmtId="0" fontId="0" fillId="0" borderId="94" xfId="0" applyBorder="1" applyAlignment="1">
      <alignment horizontal="center" vertical="center" textRotation="255"/>
    </xf>
    <xf numFmtId="0" fontId="0" fillId="0" borderId="79"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39" fillId="3" borderId="88" xfId="0" applyFont="1" applyFill="1" applyBorder="1" applyAlignment="1">
      <alignment horizontal="center" vertical="center"/>
    </xf>
    <xf numFmtId="0" fontId="14" fillId="0" borderId="46" xfId="0" applyFont="1" applyBorder="1" applyAlignment="1">
      <alignment horizontal="center" vertical="center"/>
    </xf>
    <xf numFmtId="0" fontId="14" fillId="0" borderId="83" xfId="0" applyFont="1" applyBorder="1" applyAlignment="1">
      <alignment horizontal="center" vertical="center" wrapText="1"/>
    </xf>
    <xf numFmtId="0" fontId="14" fillId="0" borderId="16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69"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1" xfId="0" applyFont="1" applyBorder="1" applyAlignment="1">
      <alignment horizontal="center" vertical="center" wrapText="1"/>
    </xf>
    <xf numFmtId="0" fontId="68" fillId="3" borderId="173" xfId="8" applyFont="1" applyFill="1" applyBorder="1" applyAlignment="1">
      <alignment horizontal="center" vertical="center" wrapText="1"/>
    </xf>
    <xf numFmtId="0" fontId="68" fillId="3" borderId="53" xfId="0" applyFont="1" applyFill="1" applyBorder="1" applyAlignment="1">
      <alignment horizontal="center" vertical="center" wrapText="1"/>
    </xf>
    <xf numFmtId="0" fontId="68" fillId="3" borderId="70" xfId="0" applyFont="1" applyFill="1" applyBorder="1" applyAlignment="1">
      <alignment horizontal="center" vertical="center" wrapText="1"/>
    </xf>
    <xf numFmtId="0" fontId="14" fillId="3" borderId="0" xfId="8" applyFont="1" applyFill="1" applyAlignment="1">
      <alignment vertical="center" wrapText="1"/>
    </xf>
    <xf numFmtId="0" fontId="14" fillId="3" borderId="45" xfId="8" applyFont="1" applyFill="1" applyBorder="1" applyAlignment="1">
      <alignment vertical="center" wrapText="1"/>
    </xf>
    <xf numFmtId="0" fontId="14" fillId="0" borderId="59" xfId="8" applyFont="1" applyBorder="1">
      <alignment vertical="center"/>
    </xf>
    <xf numFmtId="0" fontId="14" fillId="0" borderId="60" xfId="8" applyFont="1" applyBorder="1">
      <alignment vertical="center"/>
    </xf>
    <xf numFmtId="0" fontId="68" fillId="3" borderId="102" xfId="0" applyFont="1" applyFill="1" applyBorder="1" applyAlignment="1">
      <alignment horizontal="center" vertical="center" wrapText="1"/>
    </xf>
    <xf numFmtId="0" fontId="22" fillId="0" borderId="42" xfId="8" applyBorder="1">
      <alignment vertical="center"/>
    </xf>
    <xf numFmtId="0" fontId="22" fillId="0" borderId="43" xfId="8" applyBorder="1">
      <alignment vertical="center"/>
    </xf>
    <xf numFmtId="0" fontId="22" fillId="0" borderId="171" xfId="8" applyBorder="1" applyAlignment="1">
      <alignment horizontal="center" vertical="center" wrapText="1"/>
    </xf>
    <xf numFmtId="0" fontId="22" fillId="0" borderId="172" xfId="8" applyBorder="1" applyAlignment="1">
      <alignment horizontal="center" vertical="center" wrapText="1"/>
    </xf>
    <xf numFmtId="0" fontId="22" fillId="0" borderId="161" xfId="8" applyBorder="1" applyAlignment="1">
      <alignment horizontal="center" vertical="center" wrapText="1"/>
    </xf>
    <xf numFmtId="0" fontId="14" fillId="0" borderId="42" xfId="8" applyFont="1" applyBorder="1">
      <alignment vertical="center"/>
    </xf>
    <xf numFmtId="0" fontId="14" fillId="0" borderId="43" xfId="8" applyFont="1" applyBorder="1">
      <alignment vertical="center"/>
    </xf>
    <xf numFmtId="0" fontId="46" fillId="0" borderId="59" xfId="8" applyFont="1" applyBorder="1" applyAlignment="1">
      <alignment horizontal="center" vertical="center"/>
    </xf>
    <xf numFmtId="0" fontId="22" fillId="0" borderId="143" xfId="8" applyBorder="1" applyAlignment="1">
      <alignment horizontal="center" vertical="center" wrapText="1"/>
    </xf>
    <xf numFmtId="0" fontId="22" fillId="0" borderId="141" xfId="8" applyBorder="1" applyAlignment="1">
      <alignment horizontal="center" vertical="center" wrapText="1"/>
    </xf>
    <xf numFmtId="0" fontId="22" fillId="0" borderId="144" xfId="8" applyBorder="1" applyAlignment="1">
      <alignment horizontal="center" vertical="center" wrapText="1"/>
    </xf>
    <xf numFmtId="0" fontId="22" fillId="0" borderId="41" xfId="8" applyBorder="1" applyAlignment="1">
      <alignment horizontal="center" vertical="center" wrapText="1"/>
    </xf>
    <xf numFmtId="0" fontId="22" fillId="0" borderId="0" xfId="8" applyAlignment="1">
      <alignment horizontal="center" vertical="center" wrapText="1"/>
    </xf>
    <xf numFmtId="0" fontId="22" fillId="0" borderId="45" xfId="8" applyBorder="1" applyAlignment="1">
      <alignment horizontal="center" vertical="center" wrapText="1"/>
    </xf>
    <xf numFmtId="0" fontId="22" fillId="0" borderId="61" xfId="8" applyBorder="1" applyAlignment="1">
      <alignment horizontal="center" vertical="center" wrapText="1"/>
    </xf>
    <xf numFmtId="0" fontId="22" fillId="0" borderId="42" xfId="8" applyBorder="1" applyAlignment="1">
      <alignment horizontal="center" vertical="center" wrapText="1"/>
    </xf>
    <xf numFmtId="0" fontId="22" fillId="0" borderId="43" xfId="8" applyBorder="1" applyAlignment="1">
      <alignment horizontal="center" vertical="center" wrapText="1"/>
    </xf>
    <xf numFmtId="0" fontId="14" fillId="0" borderId="170" xfId="8" applyFont="1" applyBorder="1" applyAlignment="1">
      <alignment horizontal="center" vertical="center" wrapText="1"/>
    </xf>
    <xf numFmtId="0" fontId="14" fillId="0" borderId="53" xfId="8" applyFont="1" applyBorder="1" applyAlignment="1">
      <alignment horizontal="center" vertical="center" wrapText="1"/>
    </xf>
    <xf numFmtId="0" fontId="14" fillId="0" borderId="102" xfId="8" applyFont="1" applyBorder="1" applyAlignment="1">
      <alignment horizontal="center" vertical="center" wrapText="1"/>
    </xf>
    <xf numFmtId="0" fontId="22" fillId="0" borderId="120" xfId="8" applyBorder="1" applyAlignment="1">
      <alignment horizontal="center" vertical="center"/>
    </xf>
    <xf numFmtId="0" fontId="22" fillId="0" borderId="141" xfId="8" applyBorder="1" applyAlignment="1">
      <alignment horizontal="center" vertical="center"/>
    </xf>
    <xf numFmtId="0" fontId="22" fillId="0" borderId="144" xfId="8" applyBorder="1" applyAlignment="1">
      <alignment horizontal="center" vertical="center"/>
    </xf>
    <xf numFmtId="0" fontId="22" fillId="0" borderId="121" xfId="8" applyBorder="1" applyAlignment="1">
      <alignment horizontal="center" vertical="center"/>
    </xf>
    <xf numFmtId="0" fontId="22" fillId="0" borderId="0" xfId="8" applyAlignment="1">
      <alignment horizontal="center" vertical="center"/>
    </xf>
    <xf numFmtId="0" fontId="22" fillId="0" borderId="45" xfId="8" applyBorder="1" applyAlignment="1">
      <alignment horizontal="center" vertical="center"/>
    </xf>
    <xf numFmtId="0" fontId="22" fillId="0" borderId="57" xfId="8" applyBorder="1" applyAlignment="1">
      <alignment horizontal="center" vertical="center"/>
    </xf>
    <xf numFmtId="0" fontId="22" fillId="0" borderId="42" xfId="8" applyBorder="1" applyAlignment="1">
      <alignment horizontal="center" vertical="center"/>
    </xf>
    <xf numFmtId="0" fontId="22" fillId="0" borderId="43" xfId="8" applyBorder="1" applyAlignment="1">
      <alignment horizontal="center" vertical="center"/>
    </xf>
    <xf numFmtId="0" fontId="0" fillId="0" borderId="179" xfId="0" applyBorder="1" applyAlignment="1">
      <alignment horizontal="center" wrapText="1"/>
    </xf>
    <xf numFmtId="0" fontId="0" fillId="0" borderId="63" xfId="0" applyBorder="1" applyAlignment="1">
      <alignment horizontal="center" wrapText="1"/>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8" xfId="0" applyFont="1" applyBorder="1" applyAlignment="1">
      <alignment horizontal="center" vertical="center"/>
    </xf>
    <xf numFmtId="0" fontId="14" fillId="0" borderId="129" xfId="0" applyFont="1" applyBorder="1" applyAlignment="1">
      <alignment horizontal="center" vertical="center" wrapText="1"/>
    </xf>
    <xf numFmtId="0" fontId="14" fillId="0" borderId="18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181" xfId="0" applyFont="1" applyBorder="1" applyAlignment="1">
      <alignment horizontal="center" vertical="center" wrapText="1"/>
    </xf>
    <xf numFmtId="0" fontId="14" fillId="0" borderId="182" xfId="0" applyFont="1" applyBorder="1" applyAlignment="1">
      <alignment horizontal="center" vertical="center" wrapText="1"/>
    </xf>
    <xf numFmtId="0" fontId="67" fillId="3" borderId="22" xfId="0" applyFont="1" applyFill="1" applyBorder="1" applyAlignment="1">
      <alignment horizontal="center" vertical="center" shrinkToFit="1"/>
    </xf>
    <xf numFmtId="187" fontId="67" fillId="3" borderId="22" xfId="0" applyNumberFormat="1" applyFont="1" applyFill="1" applyBorder="1" applyAlignment="1">
      <alignment horizontal="center" vertical="center" shrinkToFit="1"/>
    </xf>
    <xf numFmtId="0" fontId="46" fillId="8" borderId="143" xfId="0" applyFont="1" applyFill="1" applyBorder="1" applyAlignment="1">
      <alignment horizontal="center" vertical="center" wrapText="1"/>
    </xf>
    <xf numFmtId="0" fontId="46" fillId="8" borderId="141" xfId="0" applyFont="1" applyFill="1" applyBorder="1" applyAlignment="1">
      <alignment horizontal="center" vertical="center"/>
    </xf>
    <xf numFmtId="0" fontId="46" fillId="8" borderId="142" xfId="0" applyFont="1" applyFill="1" applyBorder="1" applyAlignment="1">
      <alignment horizontal="center" vertical="center"/>
    </xf>
    <xf numFmtId="0" fontId="46" fillId="8" borderId="62" xfId="0" applyFont="1" applyFill="1" applyBorder="1" applyAlignment="1">
      <alignment horizontal="center" vertical="center"/>
    </xf>
    <xf numFmtId="0" fontId="46" fillId="8" borderId="59" xfId="0" applyFont="1" applyFill="1" applyBorder="1" applyAlignment="1">
      <alignment horizontal="center" vertical="center"/>
    </xf>
    <xf numFmtId="0" fontId="46" fillId="8" borderId="140" xfId="0" applyFont="1" applyFill="1" applyBorder="1" applyAlignment="1">
      <alignment horizontal="center" vertical="center"/>
    </xf>
    <xf numFmtId="0" fontId="14" fillId="0" borderId="63" xfId="0" applyFont="1" applyBorder="1" applyAlignment="1">
      <alignment horizontal="center" vertical="top" wrapText="1"/>
    </xf>
    <xf numFmtId="0" fontId="0" fillId="0" borderId="89" xfId="0" applyBorder="1" applyAlignment="1">
      <alignment horizontal="center" vertical="top" wrapText="1"/>
    </xf>
    <xf numFmtId="0" fontId="0" fillId="0" borderId="22" xfId="0" applyBorder="1" applyAlignment="1">
      <alignment horizontal="center" vertical="top" wrapText="1"/>
    </xf>
    <xf numFmtId="0" fontId="67" fillId="3" borderId="22" xfId="0" applyFont="1" applyFill="1" applyBorder="1" applyAlignment="1">
      <alignment horizontal="center" vertical="top" shrinkToFit="1"/>
    </xf>
    <xf numFmtId="187" fontId="67" fillId="3" borderId="22" xfId="0" applyNumberFormat="1" applyFont="1" applyFill="1" applyBorder="1" applyAlignment="1">
      <alignment horizontal="center" vertical="top" shrinkToFi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146" xfId="0" applyFont="1" applyBorder="1" applyAlignment="1">
      <alignment horizontal="center" vertical="center"/>
    </xf>
    <xf numFmtId="0" fontId="14" fillId="0" borderId="156"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177" xfId="0" applyFont="1" applyBorder="1" applyAlignment="1">
      <alignment horizontal="center" vertical="center" wrapText="1"/>
    </xf>
    <xf numFmtId="187" fontId="67"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78" xfId="0" applyBorder="1" applyAlignment="1">
      <alignment horizontal="left" vertical="center" wrapText="1"/>
    </xf>
    <xf numFmtId="0" fontId="0" fillId="0" borderId="22" xfId="0" applyBorder="1" applyAlignment="1">
      <alignment horizontal="center" vertical="center"/>
    </xf>
    <xf numFmtId="0" fontId="24" fillId="0" borderId="66" xfId="0" applyFont="1" applyBorder="1" applyAlignment="1">
      <alignment horizontal="center" vertical="center" wrapText="1"/>
    </xf>
    <xf numFmtId="0" fontId="24" fillId="0" borderId="68" xfId="0" applyFont="1" applyBorder="1" applyAlignment="1">
      <alignment horizontal="center" vertical="center"/>
    </xf>
    <xf numFmtId="0" fontId="24" fillId="0" borderId="6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7" xfId="0" applyFont="1" applyBorder="1" applyAlignment="1">
      <alignment horizontal="center" vertical="center" wrapText="1"/>
    </xf>
    <xf numFmtId="0" fontId="14" fillId="0" borderId="176"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6"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46" xfId="0" applyFont="1" applyBorder="1" applyAlignment="1">
      <alignment horizontal="center" vertical="center" wrapText="1"/>
    </xf>
    <xf numFmtId="0" fontId="14" fillId="0" borderId="1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4"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47" xfId="0" applyFont="1" applyBorder="1" applyAlignment="1">
      <alignment horizontal="center" vertical="center" shrinkToFit="1"/>
    </xf>
    <xf numFmtId="0" fontId="14" fillId="0" borderId="90"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6"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182" fontId="67" fillId="3" borderId="9" xfId="1" applyNumberFormat="1" applyFont="1" applyFill="1" applyBorder="1" applyAlignment="1">
      <alignment horizontal="right" vertical="center" shrinkToFit="1"/>
    </xf>
    <xf numFmtId="0" fontId="0" fillId="3" borderId="79"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31" xfId="0" applyFill="1" applyBorder="1" applyAlignment="1">
      <alignment horizontal="center" vertical="center" shrinkToFit="1"/>
    </xf>
    <xf numFmtId="182" fontId="67" fillId="0" borderId="79" xfId="0" applyNumberFormat="1" applyFont="1" applyBorder="1" applyAlignment="1">
      <alignment horizontal="right" vertical="center" shrinkToFit="1"/>
    </xf>
    <xf numFmtId="182" fontId="67" fillId="0" borderId="9" xfId="0" applyNumberFormat="1" applyFont="1" applyBorder="1" applyAlignment="1">
      <alignment horizontal="right" vertical="center" shrinkToFit="1"/>
    </xf>
    <xf numFmtId="182" fontId="67" fillId="0" borderId="8" xfId="0" applyNumberFormat="1" applyFont="1" applyBorder="1" applyAlignment="1">
      <alignment horizontal="right" vertical="center" shrinkToFit="1"/>
    </xf>
    <xf numFmtId="182" fontId="67" fillId="0" borderId="131" xfId="0" applyNumberFormat="1" applyFont="1" applyBorder="1" applyAlignment="1">
      <alignment horizontal="right" vertical="center" shrinkToFit="1"/>
    </xf>
    <xf numFmtId="182" fontId="67" fillId="3" borderId="11" xfId="1" applyNumberFormat="1" applyFont="1" applyFill="1" applyBorder="1" applyAlignment="1">
      <alignment horizontal="right" vertical="center" shrinkToFit="1"/>
    </xf>
    <xf numFmtId="0" fontId="0" fillId="3" borderId="14"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47" xfId="0" applyFill="1" applyBorder="1" applyAlignment="1">
      <alignment horizontal="center" vertical="center" shrinkToFit="1"/>
    </xf>
    <xf numFmtId="182" fontId="67" fillId="0" borderId="90" xfId="0" applyNumberFormat="1" applyFont="1" applyBorder="1" applyAlignment="1">
      <alignment horizontal="right" vertical="center" shrinkToFit="1"/>
    </xf>
    <xf numFmtId="182" fontId="67" fillId="0" borderId="11" xfId="0" applyNumberFormat="1" applyFont="1" applyBorder="1" applyAlignment="1">
      <alignment horizontal="right" vertical="center" shrinkToFit="1"/>
    </xf>
    <xf numFmtId="182" fontId="67" fillId="0" borderId="10" xfId="0" applyNumberFormat="1" applyFont="1" applyBorder="1" applyAlignment="1">
      <alignment horizontal="right" vertical="center" shrinkToFit="1"/>
    </xf>
    <xf numFmtId="182" fontId="67" fillId="0" borderId="14" xfId="0" applyNumberFormat="1" applyFont="1" applyBorder="1" applyAlignment="1">
      <alignment horizontal="right" vertical="center" shrinkToFit="1"/>
    </xf>
    <xf numFmtId="182" fontId="67" fillId="0" borderId="47" xfId="0" applyNumberFormat="1" applyFont="1" applyBorder="1" applyAlignment="1">
      <alignment horizontal="right" vertical="center" shrinkToFit="1"/>
    </xf>
    <xf numFmtId="182" fontId="67" fillId="0" borderId="134" xfId="1" applyNumberFormat="1" applyFont="1" applyFill="1" applyBorder="1" applyAlignment="1">
      <alignment horizontal="right" vertical="center" shrinkToFit="1"/>
    </xf>
    <xf numFmtId="0" fontId="0" fillId="3" borderId="138" xfId="0" applyFill="1" applyBorder="1" applyAlignment="1">
      <alignment horizontal="center" vertical="center" shrinkToFit="1"/>
    </xf>
    <xf numFmtId="0" fontId="0" fillId="3" borderId="134" xfId="0" applyFill="1" applyBorder="1" applyAlignment="1">
      <alignment horizontal="center" vertical="center" shrinkToFit="1"/>
    </xf>
    <xf numFmtId="0" fontId="0" fillId="3" borderId="135" xfId="0" applyFill="1" applyBorder="1" applyAlignment="1">
      <alignment horizontal="center" vertical="center" shrinkToFit="1"/>
    </xf>
    <xf numFmtId="182" fontId="67" fillId="0" borderId="58" xfId="0" applyNumberFormat="1" applyFont="1" applyBorder="1" applyAlignment="1">
      <alignment horizontal="right" vertical="center" shrinkToFit="1"/>
    </xf>
    <xf numFmtId="182" fontId="67" fillId="0" borderId="59" xfId="0" applyNumberFormat="1" applyFont="1" applyBorder="1" applyAlignment="1">
      <alignment horizontal="right" vertical="center" shrinkToFit="1"/>
    </xf>
    <xf numFmtId="182" fontId="67" fillId="0" borderId="60" xfId="0" applyNumberFormat="1" applyFont="1" applyBorder="1" applyAlignment="1">
      <alignment horizontal="right" vertical="center" shrinkToFit="1"/>
    </xf>
    <xf numFmtId="182" fontId="67" fillId="0" borderId="174" xfId="0" applyNumberFormat="1" applyFont="1" applyBorder="1" applyAlignment="1">
      <alignment horizontal="right" vertical="center" shrinkToFit="1"/>
    </xf>
    <xf numFmtId="182" fontId="67" fillId="3" borderId="15" xfId="1" applyNumberFormat="1" applyFont="1" applyFill="1" applyBorder="1" applyAlignment="1">
      <alignment horizontal="right" vertical="center" shrinkToFit="1"/>
    </xf>
    <xf numFmtId="0" fontId="0" fillId="3" borderId="83"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46" xfId="0" applyFill="1" applyBorder="1" applyAlignment="1">
      <alignment horizontal="center" vertical="center" shrinkToFit="1"/>
    </xf>
    <xf numFmtId="182" fontId="67" fillId="0" borderId="5" xfId="0" applyNumberFormat="1" applyFont="1" applyBorder="1" applyAlignment="1">
      <alignment horizontal="right" vertical="center" shrinkToFit="1"/>
    </xf>
    <xf numFmtId="182" fontId="67" fillId="0" borderId="15" xfId="0" applyNumberFormat="1" applyFont="1" applyBorder="1" applyAlignment="1">
      <alignment horizontal="right" vertical="center" shrinkToFit="1"/>
    </xf>
    <xf numFmtId="182" fontId="67" fillId="0" borderId="54" xfId="0" applyNumberFormat="1" applyFont="1" applyBorder="1" applyAlignment="1">
      <alignment horizontal="right" vertical="center" shrinkToFit="1"/>
    </xf>
    <xf numFmtId="182" fontId="67" fillId="0" borderId="83" xfId="0" applyNumberFormat="1" applyFont="1" applyBorder="1" applyAlignment="1">
      <alignment horizontal="right" vertical="center" shrinkToFit="1"/>
    </xf>
    <xf numFmtId="182" fontId="67" fillId="0" borderId="46" xfId="0" applyNumberFormat="1" applyFont="1" applyBorder="1" applyAlignment="1">
      <alignment horizontal="right" vertical="center" shrinkToFit="1"/>
    </xf>
    <xf numFmtId="182" fontId="52" fillId="3" borderId="67" xfId="0" applyNumberFormat="1" applyFont="1" applyFill="1" applyBorder="1" applyAlignment="1">
      <alignment horizontal="center" vertical="center" shrinkToFit="1"/>
    </xf>
    <xf numFmtId="182" fontId="52" fillId="3" borderId="4" xfId="0" applyNumberFormat="1" applyFont="1" applyFill="1" applyBorder="1" applyAlignment="1">
      <alignment horizontal="center" vertical="center" shrinkToFit="1"/>
    </xf>
    <xf numFmtId="182" fontId="52" fillId="3" borderId="87" xfId="0" applyNumberFormat="1" applyFont="1" applyFill="1" applyBorder="1" applyAlignment="1">
      <alignment horizontal="center" vertical="center" shrinkToFit="1"/>
    </xf>
    <xf numFmtId="182" fontId="52" fillId="3" borderId="86" xfId="0" applyNumberFormat="1" applyFont="1" applyFill="1" applyBorder="1" applyAlignment="1">
      <alignment horizontal="center" vertical="center" shrinkToFit="1"/>
    </xf>
    <xf numFmtId="182" fontId="52" fillId="3" borderId="67" xfId="0" applyNumberFormat="1" applyFont="1" applyFill="1" applyBorder="1" applyAlignment="1">
      <alignment horizontal="center" vertical="center" shrinkToFit="1"/>
    </xf>
    <xf numFmtId="182" fontId="52" fillId="3" borderId="4" xfId="0" applyNumberFormat="1" applyFont="1" applyFill="1" applyBorder="1" applyAlignment="1">
      <alignment horizontal="center" vertical="center" shrinkToFit="1"/>
    </xf>
    <xf numFmtId="182" fontId="52" fillId="3" borderId="14" xfId="0" applyNumberFormat="1" applyFont="1" applyFill="1" applyBorder="1" applyAlignment="1">
      <alignment horizontal="center" vertical="center" shrinkToFit="1"/>
    </xf>
    <xf numFmtId="182" fontId="52" fillId="3" borderId="11" xfId="0" applyNumberFormat="1" applyFont="1" applyFill="1" applyBorder="1" applyAlignment="1">
      <alignment horizontal="center" vertical="center" shrinkToFit="1"/>
    </xf>
    <xf numFmtId="182" fontId="52" fillId="3" borderId="10" xfId="0" applyNumberFormat="1" applyFont="1" applyFill="1" applyBorder="1" applyAlignment="1">
      <alignment horizontal="center" vertical="center" shrinkToFit="1"/>
    </xf>
    <xf numFmtId="182" fontId="52" fillId="3" borderId="86" xfId="0" applyNumberFormat="1" applyFont="1" applyFill="1" applyBorder="1" applyAlignment="1">
      <alignment horizontal="center" vertical="center" shrinkToFit="1"/>
    </xf>
    <xf numFmtId="182" fontId="52" fillId="3" borderId="95" xfId="0" applyNumberFormat="1" applyFont="1" applyFill="1" applyBorder="1" applyAlignment="1">
      <alignment horizontal="center" vertical="center" shrinkToFit="1"/>
    </xf>
    <xf numFmtId="182" fontId="52" fillId="3" borderId="87" xfId="0" applyNumberFormat="1" applyFont="1" applyFill="1" applyBorder="1" applyAlignment="1">
      <alignment horizontal="center" vertical="center" shrinkToFit="1"/>
    </xf>
    <xf numFmtId="182" fontId="52" fillId="5" borderId="154" xfId="0" applyNumberFormat="1" applyFont="1" applyFill="1" applyBorder="1" applyAlignment="1">
      <alignment horizontal="center" vertical="center" shrinkToFit="1"/>
    </xf>
    <xf numFmtId="182" fontId="52" fillId="3" borderId="77" xfId="0" applyNumberFormat="1" applyFont="1" applyFill="1" applyBorder="1" applyAlignment="1">
      <alignment horizontal="center" vertical="center" shrinkToFit="1"/>
    </xf>
    <xf numFmtId="182" fontId="52" fillId="3" borderId="14" xfId="0" applyNumberFormat="1" applyFont="1" applyFill="1" applyBorder="1" applyAlignment="1">
      <alignment horizontal="center" vertical="center" shrinkToFit="1"/>
    </xf>
    <xf numFmtId="182" fontId="52" fillId="3" borderId="78" xfId="0" applyNumberFormat="1" applyFont="1" applyFill="1" applyBorder="1" applyAlignment="1">
      <alignment horizontal="center" vertical="center" shrinkToFit="1"/>
    </xf>
    <xf numFmtId="182" fontId="52" fillId="3" borderId="84" xfId="0" applyNumberFormat="1" applyFont="1" applyFill="1" applyBorder="1" applyAlignment="1">
      <alignment horizontal="center" vertical="center" shrinkToFit="1"/>
    </xf>
    <xf numFmtId="182" fontId="52" fillId="3" borderId="79" xfId="0" applyNumberFormat="1" applyFont="1" applyFill="1" applyBorder="1" applyAlignment="1">
      <alignment horizontal="center" vertical="center" shrinkToFit="1"/>
    </xf>
    <xf numFmtId="182" fontId="52" fillId="3" borderId="9" xfId="0" applyNumberFormat="1" applyFont="1" applyFill="1" applyBorder="1" applyAlignment="1">
      <alignment horizontal="center" vertical="center" shrinkToFit="1"/>
    </xf>
    <xf numFmtId="182" fontId="52" fillId="3" borderId="84" xfId="0" applyNumberFormat="1" applyFont="1" applyFill="1" applyBorder="1" applyAlignment="1">
      <alignment horizontal="center" vertical="center" shrinkToFit="1"/>
    </xf>
    <xf numFmtId="182" fontId="52" fillId="3" borderId="13" xfId="0" applyNumberFormat="1" applyFont="1" applyFill="1" applyBorder="1" applyAlignment="1">
      <alignment horizontal="center" vertical="center" shrinkToFit="1"/>
    </xf>
    <xf numFmtId="182" fontId="52" fillId="3" borderId="12" xfId="0" applyNumberFormat="1" applyFont="1" applyFill="1" applyBorder="1" applyAlignment="1">
      <alignment horizontal="center" vertical="center" shrinkToFit="1"/>
    </xf>
    <xf numFmtId="182" fontId="52" fillId="3" borderId="2" xfId="0" applyNumberFormat="1" applyFont="1" applyFill="1" applyBorder="1" applyAlignment="1">
      <alignment horizontal="center" vertical="center" shrinkToFit="1"/>
    </xf>
    <xf numFmtId="182" fontId="52" fillId="5" borderId="70" xfId="0" applyNumberFormat="1" applyFont="1" applyFill="1" applyBorder="1" applyAlignment="1">
      <alignment horizontal="center" vertical="center" shrinkToFit="1"/>
    </xf>
    <xf numFmtId="182" fontId="52" fillId="0" borderId="77" xfId="0" applyNumberFormat="1" applyFont="1" applyBorder="1" applyAlignment="1">
      <alignment horizontal="right" vertical="center" shrinkToFit="1"/>
    </xf>
    <xf numFmtId="182" fontId="52" fillId="0" borderId="14" xfId="0" applyNumberFormat="1" applyFont="1" applyBorder="1" applyAlignment="1">
      <alignment horizontal="right" vertical="center" shrinkToFit="1"/>
    </xf>
    <xf numFmtId="182" fontId="52" fillId="0" borderId="84" xfId="0" applyNumberFormat="1" applyFont="1" applyBorder="1" applyAlignment="1">
      <alignment horizontal="right" vertical="center" shrinkToFit="1"/>
    </xf>
    <xf numFmtId="0" fontId="46" fillId="3" borderId="59" xfId="8" applyFont="1" applyFill="1" applyBorder="1" applyAlignment="1">
      <alignment vertical="center" wrapText="1" shrinkToFit="1"/>
    </xf>
    <xf numFmtId="0" fontId="22" fillId="0" borderId="59" xfId="0" applyFont="1" applyBorder="1" applyAlignment="1">
      <alignment vertical="center" wrapText="1" shrinkToFit="1"/>
    </xf>
    <xf numFmtId="0" fontId="46" fillId="3" borderId="59" xfId="8" applyFont="1" applyFill="1" applyBorder="1" applyAlignment="1">
      <alignment vertical="center" wrapText="1"/>
    </xf>
    <xf numFmtId="0" fontId="22" fillId="0" borderId="59" xfId="0" applyFont="1" applyBorder="1" applyAlignment="1">
      <alignment vertical="center" wrapText="1"/>
    </xf>
    <xf numFmtId="182" fontId="67" fillId="3" borderId="79" xfId="0" applyNumberFormat="1" applyFont="1" applyFill="1" applyBorder="1" applyAlignment="1">
      <alignment horizontal="right" vertical="center" indent="1" shrinkToFit="1"/>
    </xf>
    <xf numFmtId="182" fontId="67" fillId="3" borderId="9" xfId="0" applyNumberFormat="1" applyFont="1" applyFill="1" applyBorder="1" applyAlignment="1">
      <alignment horizontal="right" vertical="center" indent="1" shrinkToFit="1"/>
    </xf>
    <xf numFmtId="182" fontId="67" fillId="3" borderId="14" xfId="0" applyNumberFormat="1" applyFont="1" applyFill="1" applyBorder="1" applyAlignment="1">
      <alignment horizontal="right" vertical="center" indent="1" shrinkToFit="1"/>
    </xf>
    <xf numFmtId="182" fontId="67" fillId="3" borderId="11" xfId="0" applyNumberFormat="1" applyFont="1" applyFill="1" applyBorder="1" applyAlignment="1">
      <alignment horizontal="right" vertical="center" indent="1" shrinkToFit="1"/>
    </xf>
    <xf numFmtId="182" fontId="67" fillId="3" borderId="83" xfId="0" applyNumberFormat="1" applyFont="1" applyFill="1" applyBorder="1" applyAlignment="1">
      <alignment horizontal="right" vertical="center" indent="1" shrinkToFit="1"/>
    </xf>
    <xf numFmtId="182" fontId="67" fillId="3" borderId="15" xfId="0" applyNumberFormat="1" applyFont="1" applyFill="1" applyBorder="1" applyAlignment="1">
      <alignment horizontal="right" vertical="center" indent="1" shrinkToFit="1"/>
    </xf>
    <xf numFmtId="182" fontId="67" fillId="0" borderId="58" xfId="0" applyNumberFormat="1" applyFont="1" applyBorder="1" applyAlignment="1">
      <alignment horizontal="right" vertical="center" indent="1" shrinkToFit="1"/>
    </xf>
    <xf numFmtId="182" fontId="67" fillId="0" borderId="59" xfId="0" applyNumberFormat="1" applyFont="1" applyBorder="1" applyAlignment="1">
      <alignment horizontal="right" vertical="center" indent="1" shrinkToFit="1"/>
    </xf>
    <xf numFmtId="182" fontId="67" fillId="0" borderId="92" xfId="1" applyNumberFormat="1" applyFont="1" applyFill="1" applyBorder="1" applyAlignment="1">
      <alignment horizontal="right" vertical="center" indent="1" shrinkToFit="1"/>
    </xf>
    <xf numFmtId="182" fontId="67" fillId="0" borderId="9" xfId="1" applyNumberFormat="1" applyFont="1" applyFill="1" applyBorder="1" applyAlignment="1">
      <alignment horizontal="right" vertical="center" indent="1" shrinkToFit="1"/>
    </xf>
    <xf numFmtId="182" fontId="67" fillId="0" borderId="8" xfId="1" applyNumberFormat="1" applyFont="1" applyFill="1" applyBorder="1" applyAlignment="1">
      <alignment horizontal="right" vertical="center" indent="1" shrinkToFit="1"/>
    </xf>
    <xf numFmtId="182" fontId="67" fillId="0" borderId="90" xfId="1" applyNumberFormat="1" applyFont="1" applyFill="1" applyBorder="1" applyAlignment="1">
      <alignment horizontal="right" vertical="center" indent="1" shrinkToFit="1"/>
    </xf>
    <xf numFmtId="182" fontId="67" fillId="0" borderId="11" xfId="1" applyNumberFormat="1" applyFont="1" applyFill="1" applyBorder="1" applyAlignment="1">
      <alignment horizontal="right" vertical="center" indent="1" shrinkToFit="1"/>
    </xf>
    <xf numFmtId="182" fontId="67" fillId="0" borderId="10" xfId="1" applyNumberFormat="1" applyFont="1" applyFill="1" applyBorder="1" applyAlignment="1">
      <alignment horizontal="right" vertical="center" indent="1" shrinkToFit="1"/>
    </xf>
    <xf numFmtId="182" fontId="67" fillId="0" borderId="5" xfId="1" applyNumberFormat="1" applyFont="1" applyFill="1" applyBorder="1" applyAlignment="1">
      <alignment horizontal="right" vertical="center" indent="1" shrinkToFit="1"/>
    </xf>
    <xf numFmtId="182" fontId="67" fillId="0" borderId="15" xfId="1" applyNumberFormat="1" applyFont="1" applyFill="1" applyBorder="1" applyAlignment="1">
      <alignment horizontal="right" vertical="center" indent="1" shrinkToFit="1"/>
    </xf>
    <xf numFmtId="182" fontId="67" fillId="0" borderId="54" xfId="1" applyNumberFormat="1" applyFont="1" applyFill="1" applyBorder="1" applyAlignment="1">
      <alignment horizontal="right" vertical="center" indent="1" shrinkToFit="1"/>
    </xf>
    <xf numFmtId="182" fontId="67" fillId="0" borderId="139" xfId="1" applyNumberFormat="1" applyFont="1" applyFill="1" applyBorder="1" applyAlignment="1">
      <alignment horizontal="right" vertical="center" indent="1" shrinkToFit="1"/>
    </xf>
    <xf numFmtId="182" fontId="67" fillId="0" borderId="59" xfId="1" applyNumberFormat="1" applyFont="1" applyFill="1" applyBorder="1" applyAlignment="1">
      <alignment horizontal="right" vertical="center" indent="1" shrinkToFit="1"/>
    </xf>
    <xf numFmtId="182" fontId="67" fillId="0" borderId="60" xfId="1" applyNumberFormat="1" applyFont="1" applyFill="1" applyBorder="1" applyAlignment="1">
      <alignment horizontal="right" vertical="center" indent="1" shrinkToFit="1"/>
    </xf>
    <xf numFmtId="182" fontId="67" fillId="3" borderId="79" xfId="1" applyNumberFormat="1" applyFont="1" applyFill="1" applyBorder="1" applyAlignment="1">
      <alignment horizontal="right" vertical="center" indent="1" shrinkToFit="1"/>
    </xf>
    <xf numFmtId="182" fontId="67" fillId="3" borderId="9" xfId="1" applyNumberFormat="1" applyFont="1" applyFill="1" applyBorder="1" applyAlignment="1">
      <alignment horizontal="right" vertical="center" indent="1" shrinkToFit="1"/>
    </xf>
    <xf numFmtId="182" fontId="67" fillId="3" borderId="8" xfId="1" applyNumberFormat="1" applyFont="1" applyFill="1" applyBorder="1" applyAlignment="1">
      <alignment horizontal="right" vertical="center" indent="1" shrinkToFit="1"/>
    </xf>
    <xf numFmtId="182" fontId="67" fillId="3" borderId="14" xfId="1" applyNumberFormat="1" applyFont="1" applyFill="1" applyBorder="1" applyAlignment="1">
      <alignment horizontal="right" vertical="center" indent="1" shrinkToFit="1"/>
    </xf>
    <xf numFmtId="182" fontId="67" fillId="3" borderId="11" xfId="1" applyNumberFormat="1" applyFont="1" applyFill="1" applyBorder="1" applyAlignment="1">
      <alignment horizontal="right" vertical="center" indent="1" shrinkToFit="1"/>
    </xf>
    <xf numFmtId="182" fontId="67" fillId="3" borderId="10" xfId="1" applyNumberFormat="1" applyFont="1" applyFill="1" applyBorder="1" applyAlignment="1">
      <alignment horizontal="right" vertical="center" indent="1" shrinkToFit="1"/>
    </xf>
    <xf numFmtId="182" fontId="67" fillId="3" borderId="83" xfId="1" applyNumberFormat="1" applyFont="1" applyFill="1" applyBorder="1" applyAlignment="1">
      <alignment horizontal="right" vertical="center" indent="1" shrinkToFit="1"/>
    </xf>
    <xf numFmtId="182" fontId="67" fillId="3" borderId="15" xfId="1" applyNumberFormat="1" applyFont="1" applyFill="1" applyBorder="1" applyAlignment="1">
      <alignment horizontal="right" vertical="center" indent="1" shrinkToFit="1"/>
    </xf>
    <xf numFmtId="182" fontId="67" fillId="3" borderId="54" xfId="1" applyNumberFormat="1" applyFont="1" applyFill="1" applyBorder="1" applyAlignment="1">
      <alignment horizontal="right" vertical="center" indent="1" shrinkToFit="1"/>
    </xf>
    <xf numFmtId="182" fontId="67" fillId="3" borderId="58" xfId="1" applyNumberFormat="1" applyFont="1" applyFill="1" applyBorder="1" applyAlignment="1">
      <alignment horizontal="right" vertical="center" indent="1" shrinkToFit="1"/>
    </xf>
    <xf numFmtId="182" fontId="67" fillId="3" borderId="59" xfId="1" applyNumberFormat="1" applyFont="1" applyFill="1" applyBorder="1" applyAlignment="1">
      <alignment horizontal="right" vertical="center" indent="1" shrinkToFit="1"/>
    </xf>
    <xf numFmtId="182" fontId="67" fillId="3" borderId="60" xfId="1" applyNumberFormat="1" applyFont="1" applyFill="1" applyBorder="1" applyAlignment="1">
      <alignment horizontal="right" vertical="center" indent="1" shrinkToFit="1"/>
    </xf>
    <xf numFmtId="182" fontId="67" fillId="0" borderId="79" xfId="0" applyNumberFormat="1" applyFont="1" applyBorder="1" applyAlignment="1">
      <alignment horizontal="right" vertical="center" indent="1" shrinkToFit="1"/>
    </xf>
    <xf numFmtId="182" fontId="67" fillId="0" borderId="9" xfId="0" applyNumberFormat="1" applyFont="1" applyBorder="1" applyAlignment="1">
      <alignment horizontal="right" vertical="center" indent="1" shrinkToFit="1"/>
    </xf>
    <xf numFmtId="182" fontId="67" fillId="0" borderId="175" xfId="0" applyNumberFormat="1" applyFont="1" applyBorder="1" applyAlignment="1">
      <alignment horizontal="right" vertical="center" indent="1" shrinkToFit="1"/>
    </xf>
    <xf numFmtId="182" fontId="67" fillId="0" borderId="14" xfId="0" applyNumberFormat="1" applyFont="1" applyBorder="1" applyAlignment="1">
      <alignment horizontal="right" vertical="center" indent="1" shrinkToFit="1"/>
    </xf>
    <xf numFmtId="182" fontId="67" fillId="0" borderId="11" xfId="0" applyNumberFormat="1" applyFont="1" applyBorder="1" applyAlignment="1">
      <alignment horizontal="right" vertical="center" indent="1" shrinkToFit="1"/>
    </xf>
    <xf numFmtId="182" fontId="67" fillId="0" borderId="132" xfId="0" applyNumberFormat="1" applyFont="1" applyBorder="1" applyAlignment="1">
      <alignment horizontal="right" vertical="center" indent="1" shrinkToFit="1"/>
    </xf>
    <xf numFmtId="182" fontId="67" fillId="0" borderId="83" xfId="0" applyNumberFormat="1" applyFont="1" applyBorder="1" applyAlignment="1">
      <alignment horizontal="right" vertical="center" indent="1" shrinkToFit="1"/>
    </xf>
    <xf numFmtId="182" fontId="67" fillId="0" borderId="15" xfId="0" applyNumberFormat="1" applyFont="1" applyBorder="1" applyAlignment="1">
      <alignment horizontal="right" vertical="center" indent="1" shrinkToFit="1"/>
    </xf>
    <xf numFmtId="182" fontId="67" fillId="0" borderId="130" xfId="0" applyNumberFormat="1" applyFont="1" applyBorder="1" applyAlignment="1">
      <alignment horizontal="right" vertical="center" indent="1" shrinkToFit="1"/>
    </xf>
    <xf numFmtId="182" fontId="67" fillId="0" borderId="140" xfId="0" applyNumberFormat="1" applyFont="1" applyBorder="1" applyAlignment="1">
      <alignment horizontal="right" vertical="center" indent="1" shrinkToFit="1"/>
    </xf>
    <xf numFmtId="182" fontId="67" fillId="0" borderId="19" xfId="0" applyNumberFormat="1" applyFont="1" applyBorder="1" applyAlignment="1">
      <alignment horizontal="right" vertical="center" indent="1" shrinkToFit="1"/>
    </xf>
    <xf numFmtId="182" fontId="67" fillId="0" borderId="6" xfId="0" applyNumberFormat="1" applyFont="1" applyBorder="1" applyAlignment="1">
      <alignment horizontal="right" vertical="center" indent="1" shrinkToFit="1"/>
    </xf>
    <xf numFmtId="182" fontId="67" fillId="0" borderId="6" xfId="1" applyNumberFormat="1" applyFont="1" applyBorder="1" applyAlignment="1">
      <alignment horizontal="right" vertical="center" indent="1" shrinkToFit="1"/>
    </xf>
    <xf numFmtId="182" fontId="67" fillId="0" borderId="7" xfId="1" applyNumberFormat="1" applyFont="1" applyBorder="1" applyAlignment="1">
      <alignment horizontal="right" vertical="center" indent="1" shrinkToFit="1"/>
    </xf>
    <xf numFmtId="182" fontId="67" fillId="0" borderId="88" xfId="1" applyNumberFormat="1" applyFont="1" applyBorder="1" applyAlignment="1">
      <alignment horizontal="right" vertical="center" indent="1" shrinkToFit="1"/>
    </xf>
  </cellXfs>
  <cellStyles count="9">
    <cellStyle name="桁区切り 2" xfId="1" xr:uid="{7C8203C9-A424-4BB0-8B01-6C501AED06A7}"/>
    <cellStyle name="標準" xfId="0" builtinId="0"/>
    <cellStyle name="標準_Sheet1" xfId="2" xr:uid="{CD38C3E4-22AC-4698-A5DB-25746A81D207}"/>
    <cellStyle name="標準_チェック表表紙&amp;申請書＆事業所一覧表" xfId="3" xr:uid="{02AF6CCD-0536-46F7-9F51-8167F821E956}"/>
    <cellStyle name="標準_チェック表表紙のみ" xfId="4" xr:uid="{9F6BE60B-01B9-4680-9C83-9E84DBF91C2B}"/>
    <cellStyle name="標準_バス申請用チェックリスト記入表（その２）04.10改訂" xfId="5" xr:uid="{FFCBE3B1-756D-4BE4-8353-313276CFE1B1}"/>
    <cellStyle name="標準_申請用トラックチェックリスト記入表（その２）改訂04.11_チェックリスト改訂07.03 2" xfId="6" xr:uid="{15C297FE-4B91-4149-8E67-485C3B78F187}"/>
    <cellStyle name="標準_申請用トラックチェックリスト記入表（その２）改訂04.11_申請用トラックチェックリストexcel版05.04" xfId="7" xr:uid="{7393ACDE-6285-486B-B4F9-A23C88015A01}"/>
    <cellStyle name="標準_定期審査申請用（倉庫・港湾運送）" xfId="8" xr:uid="{600435B5-50C8-41CB-A352-37F76E1FF3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45471" name="Group 3">
          <a:extLst>
            <a:ext uri="{FF2B5EF4-FFF2-40B4-BE49-F238E27FC236}">
              <a16:creationId xmlns:a16="http://schemas.microsoft.com/office/drawing/2014/main" id="{5B458FF2-6F41-5F75-8868-28435314503A}"/>
            </a:ext>
          </a:extLst>
        </xdr:cNvPr>
        <xdr:cNvGrpSpPr>
          <a:grpSpLocks/>
        </xdr:cNvGrpSpPr>
      </xdr:nvGrpSpPr>
      <xdr:grpSpPr bwMode="auto">
        <a:xfrm>
          <a:off x="552450" y="1504950"/>
          <a:ext cx="5848350" cy="1000125"/>
          <a:chOff x="1335" y="3345"/>
          <a:chExt cx="9045" cy="1575"/>
        </a:xfrm>
      </xdr:grpSpPr>
      <xdr:sp macro="" textlink="">
        <xdr:nvSpPr>
          <xdr:cNvPr id="45483" name="AutoShape 4">
            <a:extLst>
              <a:ext uri="{FF2B5EF4-FFF2-40B4-BE49-F238E27FC236}">
                <a16:creationId xmlns:a16="http://schemas.microsoft.com/office/drawing/2014/main" id="{52B73AF0-E588-75DA-5166-68904C59AD77}"/>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438E2245-6543-0F6C-982D-ED22BFFF748A}"/>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45472" name="AutoShape 62">
          <a:extLst>
            <a:ext uri="{FF2B5EF4-FFF2-40B4-BE49-F238E27FC236}">
              <a16:creationId xmlns:a16="http://schemas.microsoft.com/office/drawing/2014/main" id="{B17C515A-01E8-4922-9D51-6C490AC5E6A0}"/>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63220643-E7C1-9547-1166-DFC4CF3C28B2}"/>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5474" name="Line 64">
          <a:extLst>
            <a:ext uri="{FF2B5EF4-FFF2-40B4-BE49-F238E27FC236}">
              <a16:creationId xmlns:a16="http://schemas.microsoft.com/office/drawing/2014/main" id="{F96D04AE-F3A8-D32E-BD6F-0D4BBB898FF0}"/>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45475" name="Group 67">
          <a:extLst>
            <a:ext uri="{FF2B5EF4-FFF2-40B4-BE49-F238E27FC236}">
              <a16:creationId xmlns:a16="http://schemas.microsoft.com/office/drawing/2014/main" id="{44D05B21-BB27-F09D-0C86-F836823CA556}"/>
            </a:ext>
          </a:extLst>
        </xdr:cNvPr>
        <xdr:cNvGrpSpPr>
          <a:grpSpLocks/>
        </xdr:cNvGrpSpPr>
      </xdr:nvGrpSpPr>
      <xdr:grpSpPr bwMode="auto">
        <a:xfrm>
          <a:off x="1190625" y="3743325"/>
          <a:ext cx="4533900" cy="638175"/>
          <a:chOff x="125" y="387"/>
          <a:chExt cx="434" cy="58"/>
        </a:xfrm>
      </xdr:grpSpPr>
      <xdr:sp macro="" textlink="">
        <xdr:nvSpPr>
          <xdr:cNvPr id="45481" name="AutoShape 68">
            <a:extLst>
              <a:ext uri="{FF2B5EF4-FFF2-40B4-BE49-F238E27FC236}">
                <a16:creationId xmlns:a16="http://schemas.microsoft.com/office/drawing/2014/main" id="{E9D6F9DC-A0F1-8192-ED09-49FAE37D189E}"/>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B188B0F9-571F-A257-2896-410A92436274}"/>
              </a:ext>
            </a:extLst>
          </xdr:cNvPr>
          <xdr:cNvSpPr txBox="1">
            <a:spLocks noChangeArrowheads="1"/>
          </xdr:cNvSpPr>
        </xdr:nvSpPr>
        <xdr:spPr bwMode="auto">
          <a:xfrm>
            <a:off x="150" y="398"/>
            <a:ext cx="398"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45476" name="AutoShape 70">
          <a:extLst>
            <a:ext uri="{FF2B5EF4-FFF2-40B4-BE49-F238E27FC236}">
              <a16:creationId xmlns:a16="http://schemas.microsoft.com/office/drawing/2014/main" id="{F897C2EB-B7FC-E203-757E-BDD019DE4279}"/>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6235583B-DE81-E2FE-3C15-9A082F8D277B}"/>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5478" name="Line 37">
          <a:extLst>
            <a:ext uri="{FF2B5EF4-FFF2-40B4-BE49-F238E27FC236}">
              <a16:creationId xmlns:a16="http://schemas.microsoft.com/office/drawing/2014/main" id="{F8D69B51-5DFE-CC13-B748-7819CFA45F49}"/>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45479" name="Rectangle 38">
          <a:extLst>
            <a:ext uri="{FF2B5EF4-FFF2-40B4-BE49-F238E27FC236}">
              <a16:creationId xmlns:a16="http://schemas.microsoft.com/office/drawing/2014/main" id="{81D7232E-FE5F-DA10-9B53-6F18D38D2D53}"/>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45480" name="Picture 17">
          <a:extLst>
            <a:ext uri="{FF2B5EF4-FFF2-40B4-BE49-F238E27FC236}">
              <a16:creationId xmlns:a16="http://schemas.microsoft.com/office/drawing/2014/main" id="{8548407A-797B-F55F-17B5-0DF2BA003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14</xdr:row>
          <xdr:rowOff>123825</xdr:rowOff>
        </xdr:from>
        <xdr:to>
          <xdr:col>1</xdr:col>
          <xdr:colOff>57150</xdr:colOff>
          <xdr:row>14</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123825</xdr:rowOff>
        </xdr:from>
        <xdr:to>
          <xdr:col>2</xdr:col>
          <xdr:colOff>47625</xdr:colOff>
          <xdr:row>14</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38100</xdr:rowOff>
        </xdr:from>
        <xdr:to>
          <xdr:col>1</xdr:col>
          <xdr:colOff>57150</xdr:colOff>
          <xdr:row>15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38100</xdr:rowOff>
        </xdr:from>
        <xdr:to>
          <xdr:col>2</xdr:col>
          <xdr:colOff>57150</xdr:colOff>
          <xdr:row>15</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38100</xdr:rowOff>
        </xdr:from>
        <xdr:to>
          <xdr:col>1</xdr:col>
          <xdr:colOff>57150</xdr:colOff>
          <xdr:row>16</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2</xdr:col>
          <xdr:colOff>47625</xdr:colOff>
          <xdr:row>16</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38100</xdr:rowOff>
        </xdr:from>
        <xdr:to>
          <xdr:col>1</xdr:col>
          <xdr:colOff>47625</xdr:colOff>
          <xdr:row>18</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38100</xdr:rowOff>
        </xdr:from>
        <xdr:to>
          <xdr:col>2</xdr:col>
          <xdr:colOff>47625</xdr:colOff>
          <xdr:row>18</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104775</xdr:rowOff>
        </xdr:from>
        <xdr:to>
          <xdr:col>1</xdr:col>
          <xdr:colOff>47625</xdr:colOff>
          <xdr:row>19</xdr:row>
          <xdr:rowOff>314325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104775</xdr:rowOff>
        </xdr:from>
        <xdr:to>
          <xdr:col>2</xdr:col>
          <xdr:colOff>47625</xdr:colOff>
          <xdr:row>19</xdr:row>
          <xdr:rowOff>314325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104775</xdr:rowOff>
        </xdr:from>
        <xdr:to>
          <xdr:col>1</xdr:col>
          <xdr:colOff>47625</xdr:colOff>
          <xdr:row>23</xdr:row>
          <xdr:rowOff>314325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104775</xdr:rowOff>
        </xdr:from>
        <xdr:to>
          <xdr:col>2</xdr:col>
          <xdr:colOff>57150</xdr:colOff>
          <xdr:row>23</xdr:row>
          <xdr:rowOff>314325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1</xdr:col>
          <xdr:colOff>47625</xdr:colOff>
          <xdr:row>24</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38100</xdr:rowOff>
        </xdr:from>
        <xdr:to>
          <xdr:col>2</xdr:col>
          <xdr:colOff>47625</xdr:colOff>
          <xdr:row>24</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123825</xdr:rowOff>
        </xdr:from>
        <xdr:to>
          <xdr:col>1</xdr:col>
          <xdr:colOff>57150</xdr:colOff>
          <xdr:row>25</xdr:row>
          <xdr:rowOff>333375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114300</xdr:rowOff>
        </xdr:from>
        <xdr:to>
          <xdr:col>2</xdr:col>
          <xdr:colOff>47625</xdr:colOff>
          <xdr:row>25</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114300</xdr:rowOff>
        </xdr:from>
        <xdr:to>
          <xdr:col>1</xdr:col>
          <xdr:colOff>57150</xdr:colOff>
          <xdr:row>26</xdr:row>
          <xdr:rowOff>323850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114300</xdr:rowOff>
        </xdr:from>
        <xdr:to>
          <xdr:col>2</xdr:col>
          <xdr:colOff>57150</xdr:colOff>
          <xdr:row>26</xdr:row>
          <xdr:rowOff>323850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38100</xdr:rowOff>
        </xdr:from>
        <xdr:to>
          <xdr:col>1</xdr:col>
          <xdr:colOff>57150</xdr:colOff>
          <xdr:row>28</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2</xdr:col>
          <xdr:colOff>57150</xdr:colOff>
          <xdr:row>28</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104775</xdr:rowOff>
        </xdr:from>
        <xdr:to>
          <xdr:col>1</xdr:col>
          <xdr:colOff>57150</xdr:colOff>
          <xdr:row>29</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114300</xdr:rowOff>
        </xdr:from>
        <xdr:to>
          <xdr:col>2</xdr:col>
          <xdr:colOff>57150</xdr:colOff>
          <xdr:row>29</xdr:row>
          <xdr:rowOff>323850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104775</xdr:rowOff>
        </xdr:from>
        <xdr:to>
          <xdr:col>1</xdr:col>
          <xdr:colOff>57150</xdr:colOff>
          <xdr:row>30</xdr:row>
          <xdr:rowOff>314325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104775</xdr:rowOff>
        </xdr:from>
        <xdr:to>
          <xdr:col>2</xdr:col>
          <xdr:colOff>57150</xdr:colOff>
          <xdr:row>30</xdr:row>
          <xdr:rowOff>314325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66675</xdr:rowOff>
        </xdr:from>
        <xdr:to>
          <xdr:col>1</xdr:col>
          <xdr:colOff>47625</xdr:colOff>
          <xdr:row>33</xdr:row>
          <xdr:rowOff>276225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66675</xdr:rowOff>
        </xdr:from>
        <xdr:to>
          <xdr:col>2</xdr:col>
          <xdr:colOff>47625</xdr:colOff>
          <xdr:row>33</xdr:row>
          <xdr:rowOff>276225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95250</xdr:rowOff>
        </xdr:from>
        <xdr:to>
          <xdr:col>1</xdr:col>
          <xdr:colOff>47625</xdr:colOff>
          <xdr:row>34</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95250</xdr:rowOff>
        </xdr:from>
        <xdr:to>
          <xdr:col>2</xdr:col>
          <xdr:colOff>47625</xdr:colOff>
          <xdr:row>34</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38100</xdr:rowOff>
        </xdr:from>
        <xdr:to>
          <xdr:col>1</xdr:col>
          <xdr:colOff>47625</xdr:colOff>
          <xdr:row>35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38100</xdr:rowOff>
        </xdr:from>
        <xdr:to>
          <xdr:col>2</xdr:col>
          <xdr:colOff>47625</xdr:colOff>
          <xdr:row>35</xdr:row>
          <xdr:rowOff>247650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38100</xdr:rowOff>
        </xdr:from>
        <xdr:to>
          <xdr:col>1</xdr:col>
          <xdr:colOff>47625</xdr:colOff>
          <xdr:row>32</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38100</xdr:rowOff>
        </xdr:from>
        <xdr:to>
          <xdr:col>2</xdr:col>
          <xdr:colOff>47625</xdr:colOff>
          <xdr:row>32</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0</xdr:rowOff>
        </xdr:from>
        <xdr:to>
          <xdr:col>3</xdr:col>
          <xdr:colOff>66675</xdr:colOff>
          <xdr:row>33</xdr:row>
          <xdr:rowOff>333375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12</xdr:row>
          <xdr:rowOff>19050</xdr:rowOff>
        </xdr:from>
        <xdr:to>
          <xdr:col>2</xdr:col>
          <xdr:colOff>57150</xdr:colOff>
          <xdr:row>12</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47625</xdr:colOff>
          <xdr:row>7</xdr:row>
          <xdr:rowOff>314325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114300</xdr:rowOff>
        </xdr:from>
        <xdr:to>
          <xdr:col>2</xdr:col>
          <xdr:colOff>57150</xdr:colOff>
          <xdr:row>7</xdr:row>
          <xdr:rowOff>323850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38100</xdr:rowOff>
        </xdr:from>
        <xdr:to>
          <xdr:col>1</xdr:col>
          <xdr:colOff>47625</xdr:colOff>
          <xdr:row>8</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38100</xdr:rowOff>
        </xdr:from>
        <xdr:to>
          <xdr:col>2</xdr:col>
          <xdr:colOff>47625</xdr:colOff>
          <xdr:row>8</xdr:row>
          <xdr:rowOff>247650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47625</xdr:rowOff>
        </xdr:from>
        <xdr:to>
          <xdr:col>1</xdr:col>
          <xdr:colOff>57150</xdr:colOff>
          <xdr:row>9</xdr:row>
          <xdr:rowOff>257175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47625</xdr:rowOff>
        </xdr:from>
        <xdr:to>
          <xdr:col>2</xdr:col>
          <xdr:colOff>57150</xdr:colOff>
          <xdr:row>9</xdr:row>
          <xdr:rowOff>257175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123825</xdr:rowOff>
        </xdr:from>
        <xdr:to>
          <xdr:col>2</xdr:col>
          <xdr:colOff>57150</xdr:colOff>
          <xdr:row>11</xdr:row>
          <xdr:rowOff>485775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123825</xdr:rowOff>
        </xdr:from>
        <xdr:to>
          <xdr:col>1</xdr:col>
          <xdr:colOff>66675</xdr:colOff>
          <xdr:row>11</xdr:row>
          <xdr:rowOff>485775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19050</xdr:rowOff>
        </xdr:from>
        <xdr:to>
          <xdr:col>1</xdr:col>
          <xdr:colOff>57150</xdr:colOff>
          <xdr:row>12</xdr:row>
          <xdr:rowOff>228600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114300</xdr:rowOff>
        </xdr:from>
        <xdr:to>
          <xdr:col>1</xdr:col>
          <xdr:colOff>47625</xdr:colOff>
          <xdr:row>5</xdr:row>
          <xdr:rowOff>323850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114300</xdr:rowOff>
        </xdr:from>
        <xdr:to>
          <xdr:col>2</xdr:col>
          <xdr:colOff>66675</xdr:colOff>
          <xdr:row>5</xdr:row>
          <xdr:rowOff>323850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xdr:row>
          <xdr:rowOff>47625</xdr:rowOff>
        </xdr:from>
        <xdr:to>
          <xdr:col>1</xdr:col>
          <xdr:colOff>47625</xdr:colOff>
          <xdr:row>4</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47625</xdr:rowOff>
        </xdr:from>
        <xdr:to>
          <xdr:col>2</xdr:col>
          <xdr:colOff>66675</xdr:colOff>
          <xdr:row>4</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114300</xdr:rowOff>
        </xdr:from>
        <xdr:to>
          <xdr:col>1</xdr:col>
          <xdr:colOff>47625</xdr:colOff>
          <xdr:row>6</xdr:row>
          <xdr:rowOff>333375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114300</xdr:rowOff>
        </xdr:from>
        <xdr:to>
          <xdr:col>2</xdr:col>
          <xdr:colOff>66675</xdr:colOff>
          <xdr:row>6</xdr:row>
          <xdr:rowOff>333375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104775</xdr:rowOff>
        </xdr:from>
        <xdr:to>
          <xdr:col>1</xdr:col>
          <xdr:colOff>57150</xdr:colOff>
          <xdr:row>13</xdr:row>
          <xdr:rowOff>342900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123825</xdr:rowOff>
        </xdr:from>
        <xdr:to>
          <xdr:col>2</xdr:col>
          <xdr:colOff>47625</xdr:colOff>
          <xdr:row>13</xdr:row>
          <xdr:rowOff>333375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171450</xdr:rowOff>
        </xdr:from>
        <xdr:to>
          <xdr:col>1</xdr:col>
          <xdr:colOff>57150</xdr:colOff>
          <xdr:row>11</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171450</xdr:rowOff>
        </xdr:from>
        <xdr:to>
          <xdr:col>2</xdr:col>
          <xdr:colOff>57150</xdr:colOff>
          <xdr:row>11</xdr:row>
          <xdr:rowOff>381000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123825</xdr:rowOff>
        </xdr:from>
        <xdr:to>
          <xdr:col>1</xdr:col>
          <xdr:colOff>57150</xdr:colOff>
          <xdr:row>14</xdr:row>
          <xdr:rowOff>333375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123825</xdr:rowOff>
        </xdr:from>
        <xdr:to>
          <xdr:col>2</xdr:col>
          <xdr:colOff>57150</xdr:colOff>
          <xdr:row>14</xdr:row>
          <xdr:rowOff>333375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28575</xdr:rowOff>
        </xdr:from>
        <xdr:to>
          <xdr:col>1</xdr:col>
          <xdr:colOff>57150</xdr:colOff>
          <xdr:row>16</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2</xdr:col>
          <xdr:colOff>66675</xdr:colOff>
          <xdr:row>16</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123825</xdr:rowOff>
        </xdr:from>
        <xdr:to>
          <xdr:col>1</xdr:col>
          <xdr:colOff>57150</xdr:colOff>
          <xdr:row>17</xdr:row>
          <xdr:rowOff>333375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114300</xdr:rowOff>
        </xdr:from>
        <xdr:to>
          <xdr:col>2</xdr:col>
          <xdr:colOff>66675</xdr:colOff>
          <xdr:row>17</xdr:row>
          <xdr:rowOff>323850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209550</xdr:rowOff>
        </xdr:from>
        <xdr:to>
          <xdr:col>1</xdr:col>
          <xdr:colOff>57150</xdr:colOff>
          <xdr:row>19</xdr:row>
          <xdr:rowOff>419100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57150</xdr:colOff>
          <xdr:row>19</xdr:row>
          <xdr:rowOff>419100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28575</xdr:rowOff>
        </xdr:from>
        <xdr:to>
          <xdr:col>1</xdr:col>
          <xdr:colOff>47625</xdr:colOff>
          <xdr:row>24</xdr:row>
          <xdr:rowOff>238125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28575</xdr:rowOff>
        </xdr:from>
        <xdr:to>
          <xdr:col>2</xdr:col>
          <xdr:colOff>47625</xdr:colOff>
          <xdr:row>24</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47625</xdr:rowOff>
        </xdr:from>
        <xdr:to>
          <xdr:col>1</xdr:col>
          <xdr:colOff>47625</xdr:colOff>
          <xdr:row>25</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47625</xdr:rowOff>
        </xdr:from>
        <xdr:to>
          <xdr:col>2</xdr:col>
          <xdr:colOff>47625</xdr:colOff>
          <xdr:row>25</xdr:row>
          <xdr:rowOff>257175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28575</xdr:rowOff>
        </xdr:from>
        <xdr:to>
          <xdr:col>1</xdr:col>
          <xdr:colOff>47625</xdr:colOff>
          <xdr:row>26</xdr:row>
          <xdr:rowOff>238125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28575</xdr:rowOff>
        </xdr:from>
        <xdr:to>
          <xdr:col>2</xdr:col>
          <xdr:colOff>47625</xdr:colOff>
          <xdr:row>26</xdr:row>
          <xdr:rowOff>238125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28575</xdr:rowOff>
        </xdr:from>
        <xdr:to>
          <xdr:col>1</xdr:col>
          <xdr:colOff>47625</xdr:colOff>
          <xdr:row>27</xdr:row>
          <xdr:rowOff>238125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28575</xdr:rowOff>
        </xdr:from>
        <xdr:to>
          <xdr:col>2</xdr:col>
          <xdr:colOff>47625</xdr:colOff>
          <xdr:row>27</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28575</xdr:rowOff>
        </xdr:from>
        <xdr:to>
          <xdr:col>1</xdr:col>
          <xdr:colOff>47625</xdr:colOff>
          <xdr:row>27</xdr:row>
          <xdr:rowOff>238125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28575</xdr:rowOff>
        </xdr:from>
        <xdr:to>
          <xdr:col>2</xdr:col>
          <xdr:colOff>47625</xdr:colOff>
          <xdr:row>27</xdr:row>
          <xdr:rowOff>238125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28575</xdr:rowOff>
        </xdr:from>
        <xdr:to>
          <xdr:col>1</xdr:col>
          <xdr:colOff>47625</xdr:colOff>
          <xdr:row>28</xdr:row>
          <xdr:rowOff>238125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28575</xdr:rowOff>
        </xdr:from>
        <xdr:to>
          <xdr:col>2</xdr:col>
          <xdr:colOff>47625</xdr:colOff>
          <xdr:row>28</xdr:row>
          <xdr:rowOff>238125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47625</xdr:rowOff>
        </xdr:from>
        <xdr:to>
          <xdr:col>1</xdr:col>
          <xdr:colOff>47625</xdr:colOff>
          <xdr:row>29</xdr:row>
          <xdr:rowOff>257175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47625</xdr:rowOff>
        </xdr:from>
        <xdr:to>
          <xdr:col>2</xdr:col>
          <xdr:colOff>57150</xdr:colOff>
          <xdr:row>29</xdr:row>
          <xdr:rowOff>257175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38100</xdr:rowOff>
        </xdr:from>
        <xdr:to>
          <xdr:col>1</xdr:col>
          <xdr:colOff>57150</xdr:colOff>
          <xdr:row>30</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38100</xdr:rowOff>
        </xdr:from>
        <xdr:to>
          <xdr:col>2</xdr:col>
          <xdr:colOff>57150</xdr:colOff>
          <xdr:row>30</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200025</xdr:rowOff>
        </xdr:from>
        <xdr:to>
          <xdr:col>1</xdr:col>
          <xdr:colOff>57150</xdr:colOff>
          <xdr:row>31</xdr:row>
          <xdr:rowOff>409575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209550</xdr:rowOff>
        </xdr:from>
        <xdr:to>
          <xdr:col>2</xdr:col>
          <xdr:colOff>57150</xdr:colOff>
          <xdr:row>31</xdr:row>
          <xdr:rowOff>419100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104775</xdr:rowOff>
        </xdr:from>
        <xdr:to>
          <xdr:col>1</xdr:col>
          <xdr:colOff>57150</xdr:colOff>
          <xdr:row>7</xdr:row>
          <xdr:rowOff>323850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104775</xdr:rowOff>
        </xdr:from>
        <xdr:to>
          <xdr:col>2</xdr:col>
          <xdr:colOff>66675</xdr:colOff>
          <xdr:row>7</xdr:row>
          <xdr:rowOff>323850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123825</xdr:rowOff>
        </xdr:from>
        <xdr:to>
          <xdr:col>1</xdr:col>
          <xdr:colOff>66675</xdr:colOff>
          <xdr:row>18</xdr:row>
          <xdr:rowOff>333375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114300</xdr:rowOff>
        </xdr:from>
        <xdr:to>
          <xdr:col>2</xdr:col>
          <xdr:colOff>66675</xdr:colOff>
          <xdr:row>18</xdr:row>
          <xdr:rowOff>323850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19</xdr:col>
      <xdr:colOff>123825</xdr:colOff>
      <xdr:row>17</xdr:row>
      <xdr:rowOff>76200</xdr:rowOff>
    </xdr:from>
    <xdr:to>
      <xdr:col>19</xdr:col>
      <xdr:colOff>123825</xdr:colOff>
      <xdr:row>26</xdr:row>
      <xdr:rowOff>219075</xdr:rowOff>
    </xdr:to>
    <xdr:cxnSp macro="">
      <xdr:nvCxnSpPr>
        <xdr:cNvPr id="3" name="直線矢印コネクタ 2">
          <a:extLst>
            <a:ext uri="{FF2B5EF4-FFF2-40B4-BE49-F238E27FC236}">
              <a16:creationId xmlns:a16="http://schemas.microsoft.com/office/drawing/2014/main" id="{64E8FB3D-95AC-94DF-0D66-B9A29059A085}"/>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123825</xdr:colOff>
      <xdr:row>17</xdr:row>
      <xdr:rowOff>76200</xdr:rowOff>
    </xdr:from>
    <xdr:to>
      <xdr:col>29</xdr:col>
      <xdr:colOff>123825</xdr:colOff>
      <xdr:row>26</xdr:row>
      <xdr:rowOff>219075</xdr:rowOff>
    </xdr:to>
    <xdr:cxnSp macro="">
      <xdr:nvCxnSpPr>
        <xdr:cNvPr id="4" name="直線矢印コネクタ 3">
          <a:extLst>
            <a:ext uri="{FF2B5EF4-FFF2-40B4-BE49-F238E27FC236}">
              <a16:creationId xmlns:a16="http://schemas.microsoft.com/office/drawing/2014/main" id="{EE3C0F95-F104-1DB0-681A-D502FD403B2C}"/>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123825</xdr:colOff>
      <xdr:row>17</xdr:row>
      <xdr:rowOff>76200</xdr:rowOff>
    </xdr:from>
    <xdr:to>
      <xdr:col>19</xdr:col>
      <xdr:colOff>123825</xdr:colOff>
      <xdr:row>26</xdr:row>
      <xdr:rowOff>219075</xdr:rowOff>
    </xdr:to>
    <xdr:cxnSp macro="">
      <xdr:nvCxnSpPr>
        <xdr:cNvPr id="2" name="直線矢印コネクタ 1">
          <a:extLst>
            <a:ext uri="{FF2B5EF4-FFF2-40B4-BE49-F238E27FC236}">
              <a16:creationId xmlns:a16="http://schemas.microsoft.com/office/drawing/2014/main" id="{980D1E5B-31E7-9DF3-3592-8C039C61917B}"/>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123825</xdr:colOff>
      <xdr:row>17</xdr:row>
      <xdr:rowOff>76200</xdr:rowOff>
    </xdr:from>
    <xdr:to>
      <xdr:col>29</xdr:col>
      <xdr:colOff>123825</xdr:colOff>
      <xdr:row>26</xdr:row>
      <xdr:rowOff>219075</xdr:rowOff>
    </xdr:to>
    <xdr:cxnSp macro="">
      <xdr:nvCxnSpPr>
        <xdr:cNvPr id="3" name="直線矢印コネクタ 2">
          <a:extLst>
            <a:ext uri="{FF2B5EF4-FFF2-40B4-BE49-F238E27FC236}">
              <a16:creationId xmlns:a16="http://schemas.microsoft.com/office/drawing/2014/main" id="{33BF59BA-48A7-AF63-AFAE-1E778FDBC61D}"/>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12</xdr:row>
      <xdr:rowOff>57150</xdr:rowOff>
    </xdr:from>
    <xdr:to>
      <xdr:col>2</xdr:col>
      <xdr:colOff>180975</xdr:colOff>
      <xdr:row>12</xdr:row>
      <xdr:rowOff>1504950</xdr:rowOff>
    </xdr:to>
    <xdr:sp macro="" textlink="">
      <xdr:nvSpPr>
        <xdr:cNvPr id="46134" name="AutoShape 1">
          <a:extLst>
            <a:ext uri="{FF2B5EF4-FFF2-40B4-BE49-F238E27FC236}">
              <a16:creationId xmlns:a16="http://schemas.microsoft.com/office/drawing/2014/main" id="{EEF3A47F-CA0F-CB6E-890C-8FC706FF4831}"/>
            </a:ext>
          </a:extLst>
        </xdr:cNvPr>
        <xdr:cNvSpPr>
          <a:spLocks/>
        </xdr:cNvSpPr>
      </xdr:nvSpPr>
      <xdr:spPr bwMode="auto">
        <a:xfrm>
          <a:off x="1085850" y="358140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12</xdr:row>
      <xdr:rowOff>38100</xdr:rowOff>
    </xdr:from>
    <xdr:to>
      <xdr:col>4</xdr:col>
      <xdr:colOff>266700</xdr:colOff>
      <xdr:row>12</xdr:row>
      <xdr:rowOff>1514475</xdr:rowOff>
    </xdr:to>
    <xdr:sp macro="" textlink="">
      <xdr:nvSpPr>
        <xdr:cNvPr id="46135" name="AutoShape 2">
          <a:extLst>
            <a:ext uri="{FF2B5EF4-FFF2-40B4-BE49-F238E27FC236}">
              <a16:creationId xmlns:a16="http://schemas.microsoft.com/office/drawing/2014/main" id="{73F8DA0C-BC39-EECC-AC31-7FA06FDB538F}"/>
            </a:ext>
          </a:extLst>
        </xdr:cNvPr>
        <xdr:cNvSpPr>
          <a:spLocks/>
        </xdr:cNvSpPr>
      </xdr:nvSpPr>
      <xdr:spPr bwMode="auto">
        <a:xfrm>
          <a:off x="5334000" y="356235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17</xdr:row>
      <xdr:rowOff>57150</xdr:rowOff>
    </xdr:from>
    <xdr:to>
      <xdr:col>2</xdr:col>
      <xdr:colOff>180975</xdr:colOff>
      <xdr:row>17</xdr:row>
      <xdr:rowOff>1504950</xdr:rowOff>
    </xdr:to>
    <xdr:sp macro="" textlink="">
      <xdr:nvSpPr>
        <xdr:cNvPr id="46136" name="AutoShape 3">
          <a:extLst>
            <a:ext uri="{FF2B5EF4-FFF2-40B4-BE49-F238E27FC236}">
              <a16:creationId xmlns:a16="http://schemas.microsoft.com/office/drawing/2014/main" id="{CA4CEE10-DC8C-7812-1961-BEE5AB7B4428}"/>
            </a:ext>
          </a:extLst>
        </xdr:cNvPr>
        <xdr:cNvSpPr>
          <a:spLocks/>
        </xdr:cNvSpPr>
      </xdr:nvSpPr>
      <xdr:spPr bwMode="auto">
        <a:xfrm>
          <a:off x="1085850" y="683895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17</xdr:row>
      <xdr:rowOff>38100</xdr:rowOff>
    </xdr:from>
    <xdr:to>
      <xdr:col>4</xdr:col>
      <xdr:colOff>266700</xdr:colOff>
      <xdr:row>17</xdr:row>
      <xdr:rowOff>1514475</xdr:rowOff>
    </xdr:to>
    <xdr:sp macro="" textlink="">
      <xdr:nvSpPr>
        <xdr:cNvPr id="46137" name="AutoShape 4">
          <a:extLst>
            <a:ext uri="{FF2B5EF4-FFF2-40B4-BE49-F238E27FC236}">
              <a16:creationId xmlns:a16="http://schemas.microsoft.com/office/drawing/2014/main" id="{CE93D670-C66C-2041-1C8A-32EA1501B74B}"/>
            </a:ext>
          </a:extLst>
        </xdr:cNvPr>
        <xdr:cNvSpPr>
          <a:spLocks/>
        </xdr:cNvSpPr>
      </xdr:nvSpPr>
      <xdr:spPr bwMode="auto">
        <a:xfrm>
          <a:off x="5334000" y="681990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361950</xdr:colOff>
          <xdr:row>8</xdr:row>
          <xdr:rowOff>133350</xdr:rowOff>
        </xdr:from>
        <xdr:to>
          <xdr:col>5</xdr:col>
          <xdr:colOff>666750</xdr:colOff>
          <xdr:row>8</xdr:row>
          <xdr:rowOff>371475</xdr:rowOff>
        </xdr:to>
        <xdr:sp macro="" textlink="">
          <xdr:nvSpPr>
            <xdr:cNvPr id="30162" name="Check Box 466" hidden="1">
              <a:extLst>
                <a:ext uri="{63B3BB69-23CF-44E3-9099-C40C66FF867C}">
                  <a14:compatExt spid="_x0000_s30162"/>
                </a:ext>
                <a:ext uri="{FF2B5EF4-FFF2-40B4-BE49-F238E27FC236}">
                  <a16:creationId xmlns:a16="http://schemas.microsoft.com/office/drawing/2014/main" id="{00000000-0008-0000-0900-0000D2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9</xdr:row>
          <xdr:rowOff>133350</xdr:rowOff>
        </xdr:from>
        <xdr:to>
          <xdr:col>5</xdr:col>
          <xdr:colOff>666750</xdr:colOff>
          <xdr:row>9</xdr:row>
          <xdr:rowOff>371475</xdr:rowOff>
        </xdr:to>
        <xdr:sp macro="" textlink="">
          <xdr:nvSpPr>
            <xdr:cNvPr id="30163" name="Check Box 467" hidden="1">
              <a:extLst>
                <a:ext uri="{63B3BB69-23CF-44E3-9099-C40C66FF867C}">
                  <a14:compatExt spid="_x0000_s30163"/>
                </a:ext>
                <a:ext uri="{FF2B5EF4-FFF2-40B4-BE49-F238E27FC236}">
                  <a16:creationId xmlns:a16="http://schemas.microsoft.com/office/drawing/2014/main" id="{00000000-0008-0000-0900-0000D3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10</xdr:row>
          <xdr:rowOff>133350</xdr:rowOff>
        </xdr:from>
        <xdr:to>
          <xdr:col>5</xdr:col>
          <xdr:colOff>666750</xdr:colOff>
          <xdr:row>10</xdr:row>
          <xdr:rowOff>371475</xdr:rowOff>
        </xdr:to>
        <xdr:sp macro="" textlink="">
          <xdr:nvSpPr>
            <xdr:cNvPr id="30164" name="Check Box 468" hidden="1">
              <a:extLst>
                <a:ext uri="{63B3BB69-23CF-44E3-9099-C40C66FF867C}">
                  <a14:compatExt spid="_x0000_s30164"/>
                </a:ext>
                <a:ext uri="{FF2B5EF4-FFF2-40B4-BE49-F238E27FC236}">
                  <a16:creationId xmlns:a16="http://schemas.microsoft.com/office/drawing/2014/main" id="{00000000-0008-0000-0900-0000D4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12</xdr:row>
          <xdr:rowOff>495300</xdr:rowOff>
        </xdr:from>
        <xdr:to>
          <xdr:col>5</xdr:col>
          <xdr:colOff>666750</xdr:colOff>
          <xdr:row>12</xdr:row>
          <xdr:rowOff>733425</xdr:rowOff>
        </xdr:to>
        <xdr:sp macro="" textlink="">
          <xdr:nvSpPr>
            <xdr:cNvPr id="30165" name="Check Box 469" hidden="1">
              <a:extLst>
                <a:ext uri="{63B3BB69-23CF-44E3-9099-C40C66FF867C}">
                  <a14:compatExt spid="_x0000_s30165"/>
                </a:ext>
                <a:ext uri="{FF2B5EF4-FFF2-40B4-BE49-F238E27FC236}">
                  <a16:creationId xmlns:a16="http://schemas.microsoft.com/office/drawing/2014/main" id="{00000000-0008-0000-0900-0000D5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13</xdr:row>
          <xdr:rowOff>133350</xdr:rowOff>
        </xdr:from>
        <xdr:to>
          <xdr:col>5</xdr:col>
          <xdr:colOff>666750</xdr:colOff>
          <xdr:row>13</xdr:row>
          <xdr:rowOff>371475</xdr:rowOff>
        </xdr:to>
        <xdr:sp macro="" textlink="">
          <xdr:nvSpPr>
            <xdr:cNvPr id="30166" name="Check Box 470" hidden="1">
              <a:extLst>
                <a:ext uri="{63B3BB69-23CF-44E3-9099-C40C66FF867C}">
                  <a14:compatExt spid="_x0000_s30166"/>
                </a:ext>
                <a:ext uri="{FF2B5EF4-FFF2-40B4-BE49-F238E27FC236}">
                  <a16:creationId xmlns:a16="http://schemas.microsoft.com/office/drawing/2014/main" id="{00000000-0008-0000-0900-0000D6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14</xdr:row>
          <xdr:rowOff>104775</xdr:rowOff>
        </xdr:from>
        <xdr:to>
          <xdr:col>5</xdr:col>
          <xdr:colOff>666750</xdr:colOff>
          <xdr:row>14</xdr:row>
          <xdr:rowOff>342900</xdr:rowOff>
        </xdr:to>
        <xdr:sp macro="" textlink="">
          <xdr:nvSpPr>
            <xdr:cNvPr id="30167" name="Check Box 471" hidden="1">
              <a:extLst>
                <a:ext uri="{63B3BB69-23CF-44E3-9099-C40C66FF867C}">
                  <a14:compatExt spid="_x0000_s30167"/>
                </a:ext>
                <a:ext uri="{FF2B5EF4-FFF2-40B4-BE49-F238E27FC236}">
                  <a16:creationId xmlns:a16="http://schemas.microsoft.com/office/drawing/2014/main" id="{00000000-0008-0000-0900-0000D7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15</xdr:row>
          <xdr:rowOff>133350</xdr:rowOff>
        </xdr:from>
        <xdr:to>
          <xdr:col>5</xdr:col>
          <xdr:colOff>666750</xdr:colOff>
          <xdr:row>15</xdr:row>
          <xdr:rowOff>371475</xdr:rowOff>
        </xdr:to>
        <xdr:sp macro="" textlink="">
          <xdr:nvSpPr>
            <xdr:cNvPr id="30168" name="Check Box 472" hidden="1">
              <a:extLst>
                <a:ext uri="{63B3BB69-23CF-44E3-9099-C40C66FF867C}">
                  <a14:compatExt spid="_x0000_s30168"/>
                </a:ext>
                <a:ext uri="{FF2B5EF4-FFF2-40B4-BE49-F238E27FC236}">
                  <a16:creationId xmlns:a16="http://schemas.microsoft.com/office/drawing/2014/main" id="{00000000-0008-0000-0900-0000D8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17</xdr:row>
          <xdr:rowOff>533400</xdr:rowOff>
        </xdr:from>
        <xdr:to>
          <xdr:col>5</xdr:col>
          <xdr:colOff>666750</xdr:colOff>
          <xdr:row>17</xdr:row>
          <xdr:rowOff>771525</xdr:rowOff>
        </xdr:to>
        <xdr:sp macro="" textlink="">
          <xdr:nvSpPr>
            <xdr:cNvPr id="30169" name="Check Box 473" hidden="1">
              <a:extLst>
                <a:ext uri="{63B3BB69-23CF-44E3-9099-C40C66FF867C}">
                  <a14:compatExt spid="_x0000_s30169"/>
                </a:ext>
                <a:ext uri="{FF2B5EF4-FFF2-40B4-BE49-F238E27FC236}">
                  <a16:creationId xmlns:a16="http://schemas.microsoft.com/office/drawing/2014/main" id="{00000000-0008-0000-0900-0000D9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3.vml"/><Relationship Id="rId7" Type="http://schemas.openxmlformats.org/officeDocument/2006/relationships/ctrlProp" Target="../ctrlProps/ctrlProp87.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8"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75A5-AB5E-4ED6-848F-7F828E232D26}">
  <sheetPr>
    <pageSetUpPr fitToPage="1"/>
  </sheetPr>
  <dimension ref="A1:I62"/>
  <sheetViews>
    <sheetView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338"/>
      <c r="I1" s="338"/>
    </row>
    <row r="2" spans="1:9" ht="13.5" customHeight="1" x14ac:dyDescent="0.15">
      <c r="A2" s="339" t="s">
        <v>40</v>
      </c>
      <c r="B2" s="339"/>
      <c r="C2" s="339"/>
      <c r="D2" s="339"/>
      <c r="E2" s="339"/>
      <c r="F2" s="339"/>
      <c r="G2" s="339"/>
      <c r="H2" s="339"/>
      <c r="I2" s="339"/>
    </row>
    <row r="3" spans="1:9" ht="13.5" customHeight="1" x14ac:dyDescent="0.15">
      <c r="A3" s="339"/>
      <c r="B3" s="339"/>
      <c r="C3" s="339"/>
      <c r="D3" s="339"/>
      <c r="E3" s="339"/>
      <c r="F3" s="339"/>
      <c r="G3" s="339"/>
      <c r="H3" s="339"/>
      <c r="I3" s="339"/>
    </row>
    <row r="4" spans="1:9" ht="13.5" customHeight="1" x14ac:dyDescent="0.15">
      <c r="A4" s="339"/>
      <c r="B4" s="339"/>
      <c r="C4" s="339"/>
      <c r="D4" s="339"/>
      <c r="E4" s="339"/>
      <c r="F4" s="339"/>
      <c r="G4" s="339"/>
      <c r="H4" s="339"/>
      <c r="I4" s="339"/>
    </row>
    <row r="5" spans="1:9" ht="13.5" customHeight="1" x14ac:dyDescent="0.15">
      <c r="A5" s="340" t="s">
        <v>186</v>
      </c>
      <c r="B5" s="340"/>
      <c r="C5" s="340"/>
      <c r="D5" s="340"/>
      <c r="E5" s="340"/>
      <c r="F5" s="340"/>
      <c r="G5" s="340"/>
      <c r="H5" s="340"/>
      <c r="I5" s="340"/>
    </row>
    <row r="6" spans="1:9" ht="13.5" customHeight="1" x14ac:dyDescent="0.15">
      <c r="A6" s="340"/>
      <c r="B6" s="340"/>
      <c r="C6" s="340"/>
      <c r="D6" s="340"/>
      <c r="E6" s="340"/>
      <c r="F6" s="340"/>
      <c r="G6" s="340"/>
      <c r="H6" s="340"/>
      <c r="I6" s="340"/>
    </row>
    <row r="7" spans="1:9" s="46" customFormat="1" ht="13.5" customHeight="1" x14ac:dyDescent="0.15">
      <c r="A7" s="341" t="s">
        <v>257</v>
      </c>
      <c r="B7" s="341"/>
      <c r="C7" s="341"/>
      <c r="D7" s="341"/>
      <c r="E7" s="341"/>
      <c r="F7" s="341"/>
      <c r="G7" s="341"/>
      <c r="H7" s="341"/>
      <c r="I7" s="341"/>
    </row>
    <row r="8" spans="1:9" s="46" customFormat="1" ht="13.5" customHeight="1" x14ac:dyDescent="0.15">
      <c r="A8" s="341"/>
      <c r="B8" s="341"/>
      <c r="C8" s="341"/>
      <c r="D8" s="341"/>
      <c r="E8" s="341"/>
      <c r="F8" s="341"/>
      <c r="G8" s="341"/>
      <c r="H8" s="341"/>
      <c r="I8" s="341"/>
    </row>
    <row r="16" spans="1:9" x14ac:dyDescent="0.15">
      <c r="A16" s="342" t="s">
        <v>159</v>
      </c>
      <c r="B16" s="342"/>
      <c r="C16" s="342"/>
      <c r="D16" s="342"/>
      <c r="E16" s="342"/>
      <c r="F16" s="342"/>
      <c r="G16" s="342"/>
      <c r="H16" s="342"/>
      <c r="I16" s="342"/>
    </row>
    <row r="17" spans="1:9" x14ac:dyDescent="0.15">
      <c r="A17" s="342"/>
      <c r="B17" s="342"/>
      <c r="C17" s="342"/>
      <c r="D17" s="342"/>
      <c r="E17" s="342"/>
      <c r="F17" s="342"/>
      <c r="G17" s="342"/>
      <c r="H17" s="342"/>
      <c r="I17" s="342"/>
    </row>
    <row r="18" spans="1:9" x14ac:dyDescent="0.15">
      <c r="A18" s="342"/>
      <c r="B18" s="342"/>
      <c r="C18" s="342"/>
      <c r="D18" s="342"/>
      <c r="E18" s="342"/>
      <c r="F18" s="342"/>
      <c r="G18" s="342"/>
      <c r="H18" s="342"/>
      <c r="I18" s="342"/>
    </row>
    <row r="19" spans="1:9" ht="21" x14ac:dyDescent="0.15">
      <c r="A19" s="82"/>
      <c r="B19" s="82"/>
      <c r="C19" s="82"/>
      <c r="D19" s="82"/>
      <c r="E19" s="82"/>
      <c r="F19" s="82"/>
      <c r="G19" s="82"/>
      <c r="H19" s="82"/>
      <c r="I19" s="82"/>
    </row>
    <row r="20" spans="1:9" ht="21" x14ac:dyDescent="0.15">
      <c r="A20" s="82"/>
      <c r="B20" s="82"/>
      <c r="C20" s="82"/>
      <c r="D20" s="82"/>
      <c r="E20" s="82"/>
      <c r="F20" s="82"/>
      <c r="G20" s="82"/>
      <c r="H20" s="82"/>
      <c r="I20" s="82"/>
    </row>
    <row r="21" spans="1:9" ht="13.5" customHeight="1" x14ac:dyDescent="0.15">
      <c r="A21" s="82"/>
      <c r="B21" s="82"/>
      <c r="C21" s="82"/>
      <c r="D21" s="82"/>
      <c r="E21" s="82"/>
      <c r="F21" s="82"/>
      <c r="G21" s="82"/>
      <c r="H21" s="82"/>
      <c r="I21" s="82"/>
    </row>
    <row r="22" spans="1:9" s="83" customFormat="1" ht="21" customHeight="1" x14ac:dyDescent="0.15">
      <c r="A22" s="343"/>
      <c r="B22" s="344"/>
      <c r="C22" s="344"/>
      <c r="D22" s="344"/>
      <c r="E22" s="344"/>
      <c r="F22" s="344"/>
      <c r="G22" s="344"/>
      <c r="H22" s="344"/>
      <c r="I22" s="344"/>
    </row>
    <row r="23" spans="1:9" s="83" customFormat="1" x14ac:dyDescent="0.15"/>
    <row r="24" spans="1:9" s="83" customFormat="1" x14ac:dyDescent="0.15"/>
    <row r="25" spans="1:9" s="83" customFormat="1" ht="17.100000000000001" customHeight="1" x14ac:dyDescent="0.15"/>
    <row r="26" spans="1:9" s="86" customFormat="1" ht="17.100000000000001" customHeight="1" x14ac:dyDescent="0.15">
      <c r="A26" s="84" t="s">
        <v>101</v>
      </c>
      <c r="B26" s="85" t="s">
        <v>160</v>
      </c>
    </row>
    <row r="27" spans="1:9" s="86" customFormat="1" ht="17.100000000000001" customHeight="1" x14ac:dyDescent="0.15">
      <c r="B27" s="85" t="s">
        <v>290</v>
      </c>
    </row>
    <row r="28" spans="1:9" s="86" customFormat="1" ht="12" customHeight="1" x14ac:dyDescent="0.15">
      <c r="A28" s="85"/>
      <c r="B28" s="85"/>
      <c r="C28" s="85"/>
      <c r="D28" s="85"/>
      <c r="E28" s="85"/>
      <c r="F28" s="85"/>
      <c r="G28" s="85"/>
      <c r="H28" s="85"/>
      <c r="I28" s="85"/>
    </row>
    <row r="29" spans="1:9" s="22" customFormat="1" ht="17.100000000000001" customHeight="1" x14ac:dyDescent="0.15">
      <c r="A29" s="20" t="s">
        <v>101</v>
      </c>
      <c r="B29" s="21" t="s">
        <v>306</v>
      </c>
      <c r="C29" s="21"/>
      <c r="D29" s="21"/>
      <c r="E29" s="21"/>
      <c r="F29" s="21"/>
      <c r="G29" s="21"/>
      <c r="H29" s="21"/>
      <c r="I29" s="21"/>
    </row>
    <row r="30" spans="1:9" s="22" customFormat="1" ht="17.100000000000001" customHeight="1" x14ac:dyDescent="0.15">
      <c r="A30" s="21"/>
      <c r="B30" s="21" t="s">
        <v>154</v>
      </c>
      <c r="C30" s="21"/>
      <c r="D30" s="21"/>
      <c r="E30" s="21"/>
      <c r="F30" s="21"/>
      <c r="G30" s="21"/>
      <c r="H30" s="21"/>
      <c r="I30" s="21"/>
    </row>
    <row r="31" spans="1:9" s="22" customFormat="1" ht="17.100000000000001" customHeight="1" x14ac:dyDescent="0.15">
      <c r="A31" s="21"/>
      <c r="B31" s="24" t="s">
        <v>307</v>
      </c>
      <c r="C31" s="21"/>
      <c r="D31" s="21"/>
      <c r="E31" s="21"/>
      <c r="F31" s="21"/>
      <c r="G31" s="21"/>
      <c r="H31" s="21"/>
      <c r="I31" s="21"/>
    </row>
    <row r="32" spans="1:9" s="22" customFormat="1" ht="12" customHeight="1" x14ac:dyDescent="0.15">
      <c r="A32" s="21"/>
      <c r="B32" s="21"/>
      <c r="C32" s="21"/>
      <c r="D32" s="21"/>
      <c r="E32" s="21"/>
      <c r="F32" s="21"/>
      <c r="G32" s="21"/>
      <c r="H32" s="21"/>
      <c r="I32" s="21"/>
    </row>
    <row r="33" spans="1:9" s="22" customFormat="1" ht="17.100000000000001" customHeight="1" x14ac:dyDescent="0.15">
      <c r="A33" s="20" t="s">
        <v>101</v>
      </c>
      <c r="B33" s="21" t="s">
        <v>41</v>
      </c>
      <c r="C33" s="21"/>
      <c r="D33" s="21"/>
      <c r="E33" s="21"/>
      <c r="F33" s="21"/>
      <c r="G33" s="21"/>
      <c r="H33" s="21"/>
      <c r="I33" s="21"/>
    </row>
    <row r="34" spans="1:9" s="22" customFormat="1" ht="17.100000000000001" customHeight="1" x14ac:dyDescent="0.15">
      <c r="B34" s="23" t="s">
        <v>155</v>
      </c>
      <c r="C34" s="21"/>
      <c r="D34" s="21"/>
      <c r="E34" s="21"/>
      <c r="F34" s="21"/>
      <c r="G34" s="21"/>
      <c r="H34" s="21"/>
      <c r="I34" s="21"/>
    </row>
    <row r="35" spans="1:9" s="22" customFormat="1" ht="12" customHeight="1" x14ac:dyDescent="0.15">
      <c r="A35" s="21"/>
      <c r="B35" s="21"/>
      <c r="C35" s="21"/>
      <c r="D35" s="21"/>
      <c r="E35" s="21"/>
      <c r="F35" s="21"/>
      <c r="G35" s="21"/>
      <c r="H35" s="21"/>
      <c r="I35" s="21"/>
    </row>
    <row r="36" spans="1:9" s="22" customFormat="1" ht="17.100000000000001" customHeight="1" x14ac:dyDescent="0.15">
      <c r="A36" s="20" t="s">
        <v>101</v>
      </c>
      <c r="B36" s="21" t="s">
        <v>308</v>
      </c>
      <c r="C36" s="21"/>
      <c r="D36" s="21"/>
      <c r="E36" s="21"/>
      <c r="F36" s="21"/>
      <c r="G36" s="21"/>
      <c r="H36" s="21"/>
      <c r="I36" s="21"/>
    </row>
    <row r="37" spans="1:9" s="22" customFormat="1" ht="17.100000000000001" customHeight="1" x14ac:dyDescent="0.15">
      <c r="B37" s="24" t="s">
        <v>156</v>
      </c>
      <c r="C37" s="21"/>
      <c r="D37" s="21"/>
      <c r="E37" s="21"/>
      <c r="F37" s="21"/>
      <c r="G37" s="21"/>
      <c r="H37" s="21"/>
      <c r="I37" s="21"/>
    </row>
    <row r="38" spans="1:9" s="22" customFormat="1" ht="13.5" customHeight="1" x14ac:dyDescent="0.15">
      <c r="A38" s="21"/>
      <c r="B38" s="21"/>
      <c r="C38" s="21"/>
      <c r="D38" s="21"/>
      <c r="E38" s="21"/>
      <c r="F38" s="21"/>
      <c r="G38" s="21"/>
      <c r="H38" s="21"/>
      <c r="I38" s="21"/>
    </row>
    <row r="39" spans="1:9" s="22" customFormat="1" ht="24" customHeight="1" x14ac:dyDescent="0.15">
      <c r="A39" s="20" t="s">
        <v>101</v>
      </c>
      <c r="B39" s="334" t="s">
        <v>42</v>
      </c>
      <c r="C39" s="335"/>
      <c r="D39" s="335"/>
      <c r="E39" s="336"/>
      <c r="F39" s="21"/>
      <c r="G39" s="21"/>
      <c r="H39" s="21"/>
      <c r="I39" s="25"/>
    </row>
    <row r="40" spans="1:9" s="22" customFormat="1" ht="9" customHeight="1" x14ac:dyDescent="0.15">
      <c r="A40" s="21"/>
      <c r="C40" s="21"/>
      <c r="D40" s="21"/>
      <c r="E40" s="21"/>
      <c r="F40" s="21"/>
      <c r="G40" s="21"/>
      <c r="H40" s="21"/>
      <c r="I40" s="25"/>
    </row>
    <row r="41" spans="1:9" s="22" customFormat="1" ht="17.100000000000001" customHeight="1" x14ac:dyDescent="0.15">
      <c r="A41" s="21"/>
      <c r="B41" s="21" t="s">
        <v>254</v>
      </c>
      <c r="C41" s="21"/>
      <c r="D41" s="21"/>
      <c r="E41" s="21"/>
      <c r="F41" s="21"/>
      <c r="G41" s="21"/>
      <c r="H41" s="21"/>
      <c r="I41" s="25"/>
    </row>
    <row r="42" spans="1:9" s="22" customFormat="1" ht="17.100000000000001" customHeight="1" x14ac:dyDescent="0.15">
      <c r="A42" s="21"/>
      <c r="B42" s="24" t="s">
        <v>157</v>
      </c>
      <c r="C42" s="21"/>
      <c r="D42" s="21"/>
      <c r="E42" s="21"/>
      <c r="F42" s="21"/>
      <c r="G42" s="21"/>
      <c r="H42" s="21"/>
      <c r="I42" s="25"/>
    </row>
    <row r="43" spans="1:9" s="22" customFormat="1" ht="17.100000000000001" customHeight="1" x14ac:dyDescent="0.15">
      <c r="A43" s="21"/>
      <c r="B43" s="24" t="s">
        <v>158</v>
      </c>
      <c r="C43" s="21"/>
      <c r="D43" s="21"/>
      <c r="E43" s="21"/>
      <c r="F43" s="21"/>
      <c r="G43" s="21"/>
      <c r="H43" s="21"/>
      <c r="I43" s="25"/>
    </row>
    <row r="44" spans="1:9" s="22" customFormat="1" ht="9" customHeight="1" x14ac:dyDescent="0.15">
      <c r="A44" s="21"/>
      <c r="C44" s="21"/>
      <c r="D44" s="21"/>
      <c r="E44" s="21"/>
      <c r="F44" s="21"/>
      <c r="G44" s="21"/>
      <c r="H44" s="21"/>
      <c r="I44" s="25"/>
    </row>
    <row r="45" spans="1:9" s="22" customFormat="1" ht="17.100000000000001" customHeight="1" x14ac:dyDescent="0.15">
      <c r="A45" s="21"/>
      <c r="B45" s="337" t="s">
        <v>255</v>
      </c>
      <c r="C45" s="337"/>
      <c r="D45" s="337"/>
      <c r="E45" s="24" t="s">
        <v>43</v>
      </c>
      <c r="F45" s="21"/>
      <c r="G45" s="21"/>
      <c r="H45" s="21"/>
      <c r="I45" s="25"/>
    </row>
    <row r="46" spans="1:9" s="22" customFormat="1" ht="17.100000000000001" customHeight="1" x14ac:dyDescent="0.15">
      <c r="A46" s="21"/>
      <c r="B46" s="337"/>
      <c r="C46" s="337"/>
      <c r="D46" s="337"/>
      <c r="E46" s="24" t="s">
        <v>102</v>
      </c>
      <c r="F46" s="21"/>
      <c r="G46" s="21"/>
      <c r="H46" s="21"/>
      <c r="I46" s="25"/>
    </row>
    <row r="47" spans="1:9" s="22" customFormat="1" ht="13.5" customHeight="1" x14ac:dyDescent="0.15">
      <c r="A47" s="21"/>
      <c r="B47" s="21"/>
      <c r="C47" s="21"/>
      <c r="D47" s="21"/>
      <c r="E47" s="21"/>
      <c r="F47" s="21"/>
      <c r="G47" s="21"/>
      <c r="H47" s="21"/>
      <c r="I47" s="25"/>
    </row>
    <row r="48" spans="1:9" s="155" customFormat="1" ht="13.5" customHeight="1" x14ac:dyDescent="0.15"/>
    <row r="49" spans="1:9" s="22" customFormat="1" ht="17.100000000000001" customHeight="1" x14ac:dyDescent="0.15">
      <c r="A49" s="21"/>
      <c r="B49" s="21"/>
      <c r="C49" s="21" t="s">
        <v>259</v>
      </c>
      <c r="D49" s="21"/>
      <c r="E49" s="21"/>
      <c r="F49" s="21"/>
      <c r="G49" s="21"/>
      <c r="H49" s="21"/>
      <c r="I49" s="25"/>
    </row>
    <row r="50" spans="1:9" s="22" customFormat="1" ht="16.5" customHeight="1" x14ac:dyDescent="0.15">
      <c r="A50" s="21"/>
      <c r="B50" s="21"/>
      <c r="C50" s="21"/>
      <c r="D50" s="21"/>
      <c r="E50" s="21"/>
      <c r="F50" s="21"/>
      <c r="G50" s="21"/>
      <c r="H50" s="21"/>
      <c r="I50" s="25"/>
    </row>
    <row r="51" spans="1:9" s="22" customFormat="1" ht="16.5" customHeight="1" x14ac:dyDescent="0.15">
      <c r="A51" s="20"/>
      <c r="B51" s="23"/>
      <c r="C51" s="21"/>
      <c r="D51" s="21"/>
      <c r="E51" s="21"/>
      <c r="F51" s="21"/>
      <c r="G51" s="21"/>
      <c r="H51" s="21"/>
      <c r="I51" s="25"/>
    </row>
    <row r="52" spans="1:9" s="87" customFormat="1" ht="28.5" customHeight="1" x14ac:dyDescent="0.15">
      <c r="C52" s="88"/>
      <c r="D52" s="88"/>
      <c r="E52" s="88"/>
      <c r="F52" s="88"/>
      <c r="G52" s="88"/>
      <c r="H52" s="88"/>
      <c r="I52" s="88"/>
    </row>
    <row r="53" spans="1:9" s="155" customFormat="1" ht="17.25" x14ac:dyDescent="0.15">
      <c r="A53" s="38" t="s">
        <v>103</v>
      </c>
      <c r="B53" s="39" t="s">
        <v>309</v>
      </c>
    </row>
    <row r="54" spans="1:9" s="155" customFormat="1" ht="17.25" x14ac:dyDescent="0.15">
      <c r="A54" s="38"/>
      <c r="B54" s="39" t="s">
        <v>322</v>
      </c>
    </row>
    <row r="55" spans="1:9" s="155" customFormat="1" ht="17.25" x14ac:dyDescent="0.15">
      <c r="A55" s="38"/>
      <c r="B55" s="39"/>
    </row>
    <row r="56" spans="1:9" s="155" customFormat="1" x14ac:dyDescent="0.15"/>
    <row r="57" spans="1:9" s="155" customFormat="1" x14ac:dyDescent="0.15"/>
    <row r="58" spans="1:9" s="155" customFormat="1" x14ac:dyDescent="0.15"/>
    <row r="59" spans="1:9" s="155" customFormat="1" x14ac:dyDescent="0.15"/>
    <row r="60" spans="1:9" s="155" customFormat="1" x14ac:dyDescent="0.15"/>
    <row r="61" spans="1:9" s="155" customFormat="1" x14ac:dyDescent="0.15"/>
    <row r="62" spans="1:9" s="155" customFormat="1" x14ac:dyDescent="0.15"/>
  </sheetData>
  <mergeCells count="8">
    <mergeCell ref="B39:E39"/>
    <mergeCell ref="B45:D46"/>
    <mergeCell ref="H1:I1"/>
    <mergeCell ref="A2:I4"/>
    <mergeCell ref="A5:I6"/>
    <mergeCell ref="A7:I8"/>
    <mergeCell ref="A16:I18"/>
    <mergeCell ref="A22:I22"/>
  </mergeCells>
  <phoneticPr fontId="3"/>
  <printOptions horizontalCentered="1"/>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2026.03.31定WH</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B6EC-1C2B-44D7-8D37-786D92A88487}">
  <sheetPr>
    <pageSetUpPr fitToPage="1"/>
  </sheetPr>
  <dimension ref="A1:F20"/>
  <sheetViews>
    <sheetView workbookViewId="0">
      <selection activeCell="F9" sqref="F9"/>
    </sheetView>
  </sheetViews>
  <sheetFormatPr defaultRowHeight="13.5" x14ac:dyDescent="0.15"/>
  <cols>
    <col min="1" max="1" width="5.625" customWidth="1"/>
    <col min="2" max="2" width="7.25" customWidth="1"/>
    <col min="3" max="3" width="4.625" customWidth="1"/>
    <col min="4" max="4" width="50" customWidth="1"/>
    <col min="5" max="5" width="4.625" customWidth="1"/>
    <col min="6" max="6" width="11.875" customWidth="1"/>
    <col min="7" max="7" width="8" customWidth="1"/>
    <col min="8" max="8" width="9.625" customWidth="1"/>
    <col min="9" max="9" width="9.375" customWidth="1"/>
  </cols>
  <sheetData>
    <row r="1" spans="1:6" ht="19.5" customHeight="1" x14ac:dyDescent="0.2">
      <c r="A1" s="5" t="s">
        <v>236</v>
      </c>
      <c r="E1" s="624"/>
      <c r="F1" s="626"/>
    </row>
    <row r="2" spans="1:6" ht="18" customHeight="1" x14ac:dyDescent="0.15">
      <c r="E2" s="627"/>
      <c r="F2" s="629"/>
    </row>
    <row r="3" spans="1:6" ht="18" customHeight="1" x14ac:dyDescent="0.15">
      <c r="A3" t="s">
        <v>133</v>
      </c>
    </row>
    <row r="4" spans="1:6" ht="13.5" customHeight="1" x14ac:dyDescent="0.15">
      <c r="A4" s="10" t="s">
        <v>266</v>
      </c>
    </row>
    <row r="5" spans="1:6" ht="18" customHeight="1" x14ac:dyDescent="0.15">
      <c r="A5" s="26" t="s">
        <v>282</v>
      </c>
    </row>
    <row r="6" spans="1:6" ht="18" customHeight="1" x14ac:dyDescent="0.15"/>
    <row r="7" spans="1:6" ht="18" customHeight="1" thickBot="1" x14ac:dyDescent="0.2"/>
    <row r="8" spans="1:6" ht="22.5" customHeight="1" thickBot="1" x14ac:dyDescent="0.2">
      <c r="B8" s="174"/>
      <c r="C8" s="663" t="s">
        <v>5</v>
      </c>
      <c r="D8" s="664"/>
      <c r="E8" s="665"/>
      <c r="F8" s="175" t="s">
        <v>6</v>
      </c>
    </row>
    <row r="9" spans="1:6" ht="37.5" customHeight="1" thickTop="1" x14ac:dyDescent="0.15">
      <c r="B9" s="666" t="s">
        <v>7</v>
      </c>
      <c r="C9" s="673" t="s">
        <v>134</v>
      </c>
      <c r="D9" s="674"/>
      <c r="E9" s="675"/>
      <c r="F9" s="66"/>
    </row>
    <row r="10" spans="1:6" ht="37.5" customHeight="1" x14ac:dyDescent="0.15">
      <c r="B10" s="667"/>
      <c r="C10" s="676" t="s">
        <v>135</v>
      </c>
      <c r="D10" s="677"/>
      <c r="E10" s="678"/>
      <c r="F10" s="67"/>
    </row>
    <row r="11" spans="1:6" ht="37.5" customHeight="1" x14ac:dyDescent="0.15">
      <c r="B11" s="667"/>
      <c r="C11" s="676" t="s">
        <v>136</v>
      </c>
      <c r="D11" s="677"/>
      <c r="E11" s="678"/>
      <c r="F11" s="67"/>
    </row>
    <row r="12" spans="1:6" ht="19.5" customHeight="1" x14ac:dyDescent="0.15">
      <c r="B12" s="667"/>
      <c r="C12" s="679" t="s">
        <v>137</v>
      </c>
      <c r="D12" s="680"/>
      <c r="E12" s="681"/>
      <c r="F12" s="661"/>
    </row>
    <row r="13" spans="1:6" ht="124.5" customHeight="1" thickBot="1" x14ac:dyDescent="0.2">
      <c r="B13" s="668"/>
      <c r="C13" s="176"/>
      <c r="D13" s="177"/>
      <c r="E13" s="178"/>
      <c r="F13" s="662"/>
    </row>
    <row r="14" spans="1:6" ht="37.5" customHeight="1" thickTop="1" x14ac:dyDescent="0.15">
      <c r="B14" s="669" t="s">
        <v>8</v>
      </c>
      <c r="C14" s="673" t="s">
        <v>359</v>
      </c>
      <c r="D14" s="674"/>
      <c r="E14" s="675"/>
      <c r="F14" s="68"/>
    </row>
    <row r="15" spans="1:6" ht="37.5" customHeight="1" x14ac:dyDescent="0.15">
      <c r="B15" s="670"/>
      <c r="C15" s="676" t="s">
        <v>44</v>
      </c>
      <c r="D15" s="677"/>
      <c r="E15" s="678"/>
      <c r="F15" s="67"/>
    </row>
    <row r="16" spans="1:6" ht="37.5" customHeight="1" x14ac:dyDescent="0.15">
      <c r="B16" s="670"/>
      <c r="C16" s="676" t="s">
        <v>264</v>
      </c>
      <c r="D16" s="677"/>
      <c r="E16" s="678"/>
      <c r="F16" s="67"/>
    </row>
    <row r="17" spans="2:6" ht="19.5" customHeight="1" x14ac:dyDescent="0.15">
      <c r="B17" s="671"/>
      <c r="C17" s="679" t="s">
        <v>45</v>
      </c>
      <c r="D17" s="680"/>
      <c r="E17" s="681"/>
      <c r="F17" s="661"/>
    </row>
    <row r="18" spans="2:6" ht="124.5" customHeight="1" thickBot="1" x14ac:dyDescent="0.2">
      <c r="B18" s="672"/>
      <c r="C18" s="179"/>
      <c r="D18" s="180"/>
      <c r="E18" s="181"/>
      <c r="F18" s="682"/>
    </row>
    <row r="19" spans="2:6" ht="9.9499999999999993" customHeight="1" x14ac:dyDescent="0.15"/>
    <row r="20" spans="2:6" x14ac:dyDescent="0.15">
      <c r="B20" s="7" t="s">
        <v>9</v>
      </c>
      <c r="C20" s="7"/>
      <c r="D20" s="7"/>
    </row>
  </sheetData>
  <mergeCells count="14">
    <mergeCell ref="E1:F2"/>
    <mergeCell ref="F12:F13"/>
    <mergeCell ref="C8:E8"/>
    <mergeCell ref="B9:B13"/>
    <mergeCell ref="B14:B18"/>
    <mergeCell ref="C14:E14"/>
    <mergeCell ref="C15:E15"/>
    <mergeCell ref="C16:E16"/>
    <mergeCell ref="C17:E17"/>
    <mergeCell ref="F17:F18"/>
    <mergeCell ref="C9:E9"/>
    <mergeCell ref="C10:E10"/>
    <mergeCell ref="C11:E11"/>
    <mergeCell ref="C12:E12"/>
  </mergeCells>
  <phoneticPr fontId="3"/>
  <pageMargins left="0.59055118110236227" right="0.19685039370078741" top="0.78740157480314965" bottom="0.51181102362204722" header="0.31496062992125984" footer="0.27559055118110237"/>
  <pageSetup paperSize="9" orientation="portrait" r:id="rId1"/>
  <headerFooter scaleWithDoc="0" alignWithMargins="0">
    <oddFooter>&amp;L&amp;9 2026.03.31定WH&amp;C-9-</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162" r:id="rId4" name="Check Box 466">
              <controlPr defaultSize="0" autoFill="0" autoLine="0" autoPict="0">
                <anchor moveWithCells="1" sizeWithCells="1">
                  <from>
                    <xdr:col>5</xdr:col>
                    <xdr:colOff>361950</xdr:colOff>
                    <xdr:row>8</xdr:row>
                    <xdr:rowOff>133350</xdr:rowOff>
                  </from>
                  <to>
                    <xdr:col>5</xdr:col>
                    <xdr:colOff>666750</xdr:colOff>
                    <xdr:row>8</xdr:row>
                    <xdr:rowOff>371475</xdr:rowOff>
                  </to>
                </anchor>
              </controlPr>
            </control>
          </mc:Choice>
        </mc:AlternateContent>
        <mc:AlternateContent xmlns:mc="http://schemas.openxmlformats.org/markup-compatibility/2006">
          <mc:Choice Requires="x14">
            <control shapeId="30163" r:id="rId5" name="Check Box 467">
              <controlPr defaultSize="0" autoFill="0" autoLine="0" autoPict="0">
                <anchor moveWithCells="1" sizeWithCells="1">
                  <from>
                    <xdr:col>5</xdr:col>
                    <xdr:colOff>361950</xdr:colOff>
                    <xdr:row>9</xdr:row>
                    <xdr:rowOff>133350</xdr:rowOff>
                  </from>
                  <to>
                    <xdr:col>5</xdr:col>
                    <xdr:colOff>666750</xdr:colOff>
                    <xdr:row>9</xdr:row>
                    <xdr:rowOff>371475</xdr:rowOff>
                  </to>
                </anchor>
              </controlPr>
            </control>
          </mc:Choice>
        </mc:AlternateContent>
        <mc:AlternateContent xmlns:mc="http://schemas.openxmlformats.org/markup-compatibility/2006">
          <mc:Choice Requires="x14">
            <control shapeId="30164" r:id="rId6" name="Check Box 468">
              <controlPr defaultSize="0" autoFill="0" autoLine="0" autoPict="0">
                <anchor moveWithCells="1" sizeWithCells="1">
                  <from>
                    <xdr:col>5</xdr:col>
                    <xdr:colOff>361950</xdr:colOff>
                    <xdr:row>10</xdr:row>
                    <xdr:rowOff>133350</xdr:rowOff>
                  </from>
                  <to>
                    <xdr:col>5</xdr:col>
                    <xdr:colOff>666750</xdr:colOff>
                    <xdr:row>10</xdr:row>
                    <xdr:rowOff>371475</xdr:rowOff>
                  </to>
                </anchor>
              </controlPr>
            </control>
          </mc:Choice>
        </mc:AlternateContent>
        <mc:AlternateContent xmlns:mc="http://schemas.openxmlformats.org/markup-compatibility/2006">
          <mc:Choice Requires="x14">
            <control shapeId="30165" r:id="rId7" name="Check Box 469">
              <controlPr defaultSize="0" autoFill="0" autoLine="0" autoPict="0">
                <anchor moveWithCells="1" sizeWithCells="1">
                  <from>
                    <xdr:col>5</xdr:col>
                    <xdr:colOff>361950</xdr:colOff>
                    <xdr:row>12</xdr:row>
                    <xdr:rowOff>495300</xdr:rowOff>
                  </from>
                  <to>
                    <xdr:col>5</xdr:col>
                    <xdr:colOff>666750</xdr:colOff>
                    <xdr:row>12</xdr:row>
                    <xdr:rowOff>733425</xdr:rowOff>
                  </to>
                </anchor>
              </controlPr>
            </control>
          </mc:Choice>
        </mc:AlternateContent>
        <mc:AlternateContent xmlns:mc="http://schemas.openxmlformats.org/markup-compatibility/2006">
          <mc:Choice Requires="x14">
            <control shapeId="30166" r:id="rId8" name="Check Box 470">
              <controlPr defaultSize="0" autoFill="0" autoLine="0" autoPict="0">
                <anchor moveWithCells="1" sizeWithCells="1">
                  <from>
                    <xdr:col>5</xdr:col>
                    <xdr:colOff>361950</xdr:colOff>
                    <xdr:row>13</xdr:row>
                    <xdr:rowOff>133350</xdr:rowOff>
                  </from>
                  <to>
                    <xdr:col>5</xdr:col>
                    <xdr:colOff>666750</xdr:colOff>
                    <xdr:row>13</xdr:row>
                    <xdr:rowOff>371475</xdr:rowOff>
                  </to>
                </anchor>
              </controlPr>
            </control>
          </mc:Choice>
        </mc:AlternateContent>
        <mc:AlternateContent xmlns:mc="http://schemas.openxmlformats.org/markup-compatibility/2006">
          <mc:Choice Requires="x14">
            <control shapeId="30167" r:id="rId9" name="Check Box 471">
              <controlPr defaultSize="0" autoFill="0" autoLine="0" autoPict="0">
                <anchor moveWithCells="1" sizeWithCells="1">
                  <from>
                    <xdr:col>5</xdr:col>
                    <xdr:colOff>361950</xdr:colOff>
                    <xdr:row>14</xdr:row>
                    <xdr:rowOff>104775</xdr:rowOff>
                  </from>
                  <to>
                    <xdr:col>5</xdr:col>
                    <xdr:colOff>666750</xdr:colOff>
                    <xdr:row>14</xdr:row>
                    <xdr:rowOff>342900</xdr:rowOff>
                  </to>
                </anchor>
              </controlPr>
            </control>
          </mc:Choice>
        </mc:AlternateContent>
        <mc:AlternateContent xmlns:mc="http://schemas.openxmlformats.org/markup-compatibility/2006">
          <mc:Choice Requires="x14">
            <control shapeId="30168" r:id="rId10" name="Check Box 472">
              <controlPr defaultSize="0" autoFill="0" autoLine="0" autoPict="0">
                <anchor moveWithCells="1" sizeWithCells="1">
                  <from>
                    <xdr:col>5</xdr:col>
                    <xdr:colOff>361950</xdr:colOff>
                    <xdr:row>15</xdr:row>
                    <xdr:rowOff>133350</xdr:rowOff>
                  </from>
                  <to>
                    <xdr:col>5</xdr:col>
                    <xdr:colOff>666750</xdr:colOff>
                    <xdr:row>15</xdr:row>
                    <xdr:rowOff>371475</xdr:rowOff>
                  </to>
                </anchor>
              </controlPr>
            </control>
          </mc:Choice>
        </mc:AlternateContent>
        <mc:AlternateContent xmlns:mc="http://schemas.openxmlformats.org/markup-compatibility/2006">
          <mc:Choice Requires="x14">
            <control shapeId="30169" r:id="rId11" name="Check Box 473">
              <controlPr defaultSize="0" autoFill="0" autoLine="0" autoPict="0">
                <anchor moveWithCells="1" sizeWithCells="1">
                  <from>
                    <xdr:col>5</xdr:col>
                    <xdr:colOff>361950</xdr:colOff>
                    <xdr:row>17</xdr:row>
                    <xdr:rowOff>533400</xdr:rowOff>
                  </from>
                  <to>
                    <xdr:col>5</xdr:col>
                    <xdr:colOff>666750</xdr:colOff>
                    <xdr:row>17</xdr:row>
                    <xdr:rowOff>771525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D999F-CAB3-48E8-B22E-21C97480D262}">
  <sheetPr>
    <pageSetUpPr fitToPage="1"/>
  </sheetPr>
  <dimension ref="B1:M22"/>
  <sheetViews>
    <sheetView workbookViewId="0">
      <selection activeCell="B13" sqref="B13"/>
    </sheetView>
  </sheetViews>
  <sheetFormatPr defaultRowHeight="13.5" x14ac:dyDescent="0.15"/>
  <cols>
    <col min="1" max="1" width="1.875" customWidth="1"/>
    <col min="2" max="2" width="17.75" customWidth="1"/>
    <col min="3" max="3" width="9.625" customWidth="1"/>
    <col min="4" max="4" width="2.375" customWidth="1"/>
    <col min="5" max="5" width="9.625" customWidth="1"/>
    <col min="6" max="6" width="2.375" customWidth="1"/>
    <col min="7" max="7" width="9.625" customWidth="1"/>
    <col min="8" max="8" width="2.375" customWidth="1"/>
    <col min="9" max="9" width="9.625" customWidth="1"/>
    <col min="10" max="10" width="2.375" customWidth="1"/>
    <col min="11" max="11" width="9.625" customWidth="1"/>
    <col min="12" max="12" width="2.375" customWidth="1"/>
    <col min="13" max="13" width="12.625" customWidth="1"/>
  </cols>
  <sheetData>
    <row r="1" spans="2:13" ht="19.5" customHeight="1" x14ac:dyDescent="0.2">
      <c r="B1" s="5" t="s">
        <v>235</v>
      </c>
      <c r="L1" s="624"/>
      <c r="M1" s="626"/>
    </row>
    <row r="2" spans="2:13" ht="18" customHeight="1" x14ac:dyDescent="0.15">
      <c r="B2" s="6"/>
      <c r="L2" s="627"/>
      <c r="M2" s="629"/>
    </row>
    <row r="3" spans="2:13" ht="18" customHeight="1" x14ac:dyDescent="0.15">
      <c r="B3" t="s">
        <v>262</v>
      </c>
    </row>
    <row r="4" spans="2:13" ht="18" customHeight="1" x14ac:dyDescent="0.15">
      <c r="B4" s="26" t="s">
        <v>303</v>
      </c>
    </row>
    <row r="5" spans="2:13" ht="18" customHeight="1" x14ac:dyDescent="0.15">
      <c r="B5" s="9"/>
    </row>
    <row r="6" spans="2:13" ht="18" customHeight="1" x14ac:dyDescent="0.15">
      <c r="B6" t="s">
        <v>293</v>
      </c>
    </row>
    <row r="7" spans="2:13" ht="18" customHeight="1" x14ac:dyDescent="0.15">
      <c r="B7" s="26" t="s">
        <v>304</v>
      </c>
    </row>
    <row r="8" spans="2:13" ht="18" customHeight="1" x14ac:dyDescent="0.15"/>
    <row r="9" spans="2:13" ht="18" customHeight="1" thickBot="1" x14ac:dyDescent="0.2"/>
    <row r="10" spans="2:13" ht="32.450000000000003" customHeight="1" x14ac:dyDescent="0.15">
      <c r="B10" s="685" t="s">
        <v>10</v>
      </c>
      <c r="C10" s="688" t="s">
        <v>11</v>
      </c>
      <c r="D10" s="689"/>
      <c r="E10" s="689"/>
      <c r="F10" s="689"/>
      <c r="G10" s="689"/>
      <c r="H10" s="690"/>
      <c r="I10" s="691" t="s">
        <v>12</v>
      </c>
      <c r="J10" s="692"/>
      <c r="K10" s="692"/>
      <c r="L10" s="692"/>
      <c r="M10" s="693"/>
    </row>
    <row r="11" spans="2:13" ht="32.450000000000003" customHeight="1" x14ac:dyDescent="0.15">
      <c r="B11" s="686"/>
      <c r="C11" s="694" t="s">
        <v>46</v>
      </c>
      <c r="D11" s="695"/>
      <c r="E11" s="696" t="s">
        <v>47</v>
      </c>
      <c r="F11" s="695"/>
      <c r="G11" s="696" t="s">
        <v>13</v>
      </c>
      <c r="H11" s="697"/>
      <c r="I11" s="698" t="s">
        <v>16</v>
      </c>
      <c r="J11" s="695"/>
      <c r="K11" s="696" t="s">
        <v>13</v>
      </c>
      <c r="L11" s="695"/>
      <c r="M11" s="30" t="s">
        <v>14</v>
      </c>
    </row>
    <row r="12" spans="2:13" ht="27" customHeight="1" thickBot="1" x14ac:dyDescent="0.2">
      <c r="B12" s="687"/>
      <c r="C12" s="446" t="s">
        <v>138</v>
      </c>
      <c r="D12" s="432"/>
      <c r="E12" s="430" t="s">
        <v>139</v>
      </c>
      <c r="F12" s="432"/>
      <c r="G12" s="430" t="s">
        <v>140</v>
      </c>
      <c r="H12" s="683"/>
      <c r="I12" s="431" t="s">
        <v>141</v>
      </c>
      <c r="J12" s="432"/>
      <c r="K12" s="684" t="s">
        <v>142</v>
      </c>
      <c r="L12" s="432"/>
      <c r="M12" s="31" t="s">
        <v>143</v>
      </c>
    </row>
    <row r="13" spans="2:13" ht="33" customHeight="1" thickTop="1" x14ac:dyDescent="0.15">
      <c r="B13" s="53"/>
      <c r="C13" s="245"/>
      <c r="D13" s="32" t="s">
        <v>15</v>
      </c>
      <c r="E13" s="248"/>
      <c r="F13" s="32" t="s">
        <v>15</v>
      </c>
      <c r="G13" s="853" t="str">
        <f>IF(COUNT(E13)=0,"",E13/C13*100)</f>
        <v/>
      </c>
      <c r="H13" s="33" t="s">
        <v>145</v>
      </c>
      <c r="I13" s="251" t="s">
        <v>144</v>
      </c>
      <c r="J13" s="32" t="s">
        <v>15</v>
      </c>
      <c r="K13" s="853" t="str">
        <f>IF(COUNT(I13)=0,"",(E13+I13)/C13*100)</f>
        <v/>
      </c>
      <c r="L13" s="32" t="s">
        <v>145</v>
      </c>
      <c r="M13" s="254"/>
    </row>
    <row r="14" spans="2:13" ht="33" customHeight="1" x14ac:dyDescent="0.15">
      <c r="B14" s="54"/>
      <c r="C14" s="246"/>
      <c r="D14" s="34" t="s">
        <v>15</v>
      </c>
      <c r="E14" s="249"/>
      <c r="F14" s="34" t="s">
        <v>15</v>
      </c>
      <c r="G14" s="854" t="str">
        <f t="shared" ref="G14:G20" si="0">IF(COUNT(E14)=0,"",E14/C14*100)</f>
        <v/>
      </c>
      <c r="H14" s="35" t="s">
        <v>146</v>
      </c>
      <c r="I14" s="246"/>
      <c r="J14" s="34" t="s">
        <v>15</v>
      </c>
      <c r="K14" s="854" t="str">
        <f t="shared" ref="K14:K20" si="1">IF(COUNT(I14)=0,"",(E14+I14)/C14*100)</f>
        <v/>
      </c>
      <c r="L14" s="34" t="s">
        <v>145</v>
      </c>
      <c r="M14" s="252"/>
    </row>
    <row r="15" spans="2:13" ht="33" customHeight="1" x14ac:dyDescent="0.15">
      <c r="B15" s="54"/>
      <c r="C15" s="246"/>
      <c r="D15" s="34" t="s">
        <v>15</v>
      </c>
      <c r="E15" s="249"/>
      <c r="F15" s="34" t="s">
        <v>15</v>
      </c>
      <c r="G15" s="854" t="str">
        <f t="shared" si="0"/>
        <v/>
      </c>
      <c r="H15" s="35" t="s">
        <v>145</v>
      </c>
      <c r="I15" s="246"/>
      <c r="J15" s="34" t="s">
        <v>15</v>
      </c>
      <c r="K15" s="854" t="str">
        <f t="shared" si="1"/>
        <v/>
      </c>
      <c r="L15" s="34" t="s">
        <v>145</v>
      </c>
      <c r="M15" s="252"/>
    </row>
    <row r="16" spans="2:13" ht="33" customHeight="1" x14ac:dyDescent="0.15">
      <c r="B16" s="54"/>
      <c r="C16" s="246" t="s">
        <v>144</v>
      </c>
      <c r="D16" s="34" t="s">
        <v>15</v>
      </c>
      <c r="E16" s="249" t="s">
        <v>144</v>
      </c>
      <c r="F16" s="34" t="s">
        <v>15</v>
      </c>
      <c r="G16" s="854" t="str">
        <f t="shared" si="0"/>
        <v/>
      </c>
      <c r="H16" s="35" t="s">
        <v>145</v>
      </c>
      <c r="I16" s="246" t="s">
        <v>144</v>
      </c>
      <c r="J16" s="34" t="s">
        <v>15</v>
      </c>
      <c r="K16" s="854" t="str">
        <f t="shared" si="1"/>
        <v/>
      </c>
      <c r="L16" s="34" t="s">
        <v>145</v>
      </c>
      <c r="M16" s="252"/>
    </row>
    <row r="17" spans="2:13" ht="33" customHeight="1" x14ac:dyDescent="0.15">
      <c r="B17" s="54"/>
      <c r="C17" s="246"/>
      <c r="D17" s="34" t="s">
        <v>15</v>
      </c>
      <c r="E17" s="249"/>
      <c r="F17" s="34" t="s">
        <v>15</v>
      </c>
      <c r="G17" s="854" t="str">
        <f t="shared" si="0"/>
        <v/>
      </c>
      <c r="H17" s="35" t="s">
        <v>145</v>
      </c>
      <c r="I17" s="246"/>
      <c r="J17" s="34" t="s">
        <v>15</v>
      </c>
      <c r="K17" s="854" t="str">
        <f t="shared" si="1"/>
        <v/>
      </c>
      <c r="L17" s="34" t="s">
        <v>145</v>
      </c>
      <c r="M17" s="252"/>
    </row>
    <row r="18" spans="2:13" ht="33" customHeight="1" x14ac:dyDescent="0.15">
      <c r="B18" s="54"/>
      <c r="C18" s="246"/>
      <c r="D18" s="34" t="s">
        <v>15</v>
      </c>
      <c r="E18" s="249"/>
      <c r="F18" s="34" t="s">
        <v>15</v>
      </c>
      <c r="G18" s="854" t="str">
        <f t="shared" si="0"/>
        <v/>
      </c>
      <c r="H18" s="35" t="s">
        <v>145</v>
      </c>
      <c r="I18" s="246"/>
      <c r="J18" s="34" t="s">
        <v>15</v>
      </c>
      <c r="K18" s="854" t="str">
        <f t="shared" si="1"/>
        <v/>
      </c>
      <c r="L18" s="34" t="s">
        <v>145</v>
      </c>
      <c r="M18" s="252"/>
    </row>
    <row r="19" spans="2:13" ht="33" customHeight="1" x14ac:dyDescent="0.15">
      <c r="B19" s="54"/>
      <c r="C19" s="246"/>
      <c r="D19" s="34" t="s">
        <v>15</v>
      </c>
      <c r="E19" s="249"/>
      <c r="F19" s="34" t="s">
        <v>15</v>
      </c>
      <c r="G19" s="854" t="str">
        <f t="shared" si="0"/>
        <v/>
      </c>
      <c r="H19" s="35" t="s">
        <v>145</v>
      </c>
      <c r="I19" s="246"/>
      <c r="J19" s="34" t="s">
        <v>15</v>
      </c>
      <c r="K19" s="854" t="str">
        <f t="shared" si="1"/>
        <v/>
      </c>
      <c r="L19" s="34" t="s">
        <v>145</v>
      </c>
      <c r="M19" s="252"/>
    </row>
    <row r="20" spans="2:13" ht="33" customHeight="1" thickBot="1" x14ac:dyDescent="0.2">
      <c r="B20" s="69"/>
      <c r="C20" s="247"/>
      <c r="D20" s="36" t="s">
        <v>15</v>
      </c>
      <c r="E20" s="250"/>
      <c r="F20" s="36" t="s">
        <v>15</v>
      </c>
      <c r="G20" s="855" t="str">
        <f t="shared" si="0"/>
        <v/>
      </c>
      <c r="H20" s="37" t="s">
        <v>145</v>
      </c>
      <c r="I20" s="247"/>
      <c r="J20" s="36" t="s">
        <v>15</v>
      </c>
      <c r="K20" s="855" t="str">
        <f t="shared" si="1"/>
        <v/>
      </c>
      <c r="L20" s="36" t="s">
        <v>145</v>
      </c>
      <c r="M20" s="253"/>
    </row>
    <row r="21" spans="2:13" ht="12.95" customHeight="1" x14ac:dyDescent="0.15"/>
    <row r="22" spans="2:13" ht="13.5" customHeight="1" x14ac:dyDescent="0.15">
      <c r="B22" s="8"/>
      <c r="C22" s="8"/>
      <c r="D22" s="8"/>
      <c r="E22" s="8"/>
      <c r="F22" s="8"/>
      <c r="G22" s="8"/>
      <c r="H22" s="8"/>
      <c r="I22" s="8"/>
      <c r="J22" s="8"/>
      <c r="K22" s="8"/>
      <c r="L22" s="8"/>
      <c r="M22" s="8"/>
    </row>
  </sheetData>
  <mergeCells count="14">
    <mergeCell ref="L1:M2"/>
    <mergeCell ref="G12:H12"/>
    <mergeCell ref="I12:J12"/>
    <mergeCell ref="K12:L12"/>
    <mergeCell ref="B10:B12"/>
    <mergeCell ref="C10:H10"/>
    <mergeCell ref="I10:M10"/>
    <mergeCell ref="C11:D11"/>
    <mergeCell ref="E11:F11"/>
    <mergeCell ref="G11:H11"/>
    <mergeCell ref="I11:J11"/>
    <mergeCell ref="K11:L11"/>
    <mergeCell ref="C12:D12"/>
    <mergeCell ref="E12:F12"/>
  </mergeCells>
  <phoneticPr fontId="3"/>
  <pageMargins left="0.59055118110236227" right="0.19685039370078741" top="0.78740157480314965" bottom="0.51181102362204722" header="0.31496062992125984" footer="0.27559055118110237"/>
  <pageSetup paperSize="9" orientation="portrait" r:id="rId1"/>
  <headerFooter scaleWithDoc="0" alignWithMargins="0">
    <oddFooter>&amp;L&amp;9 2026.03.31定WH&amp;C-10-</oddFooter>
    <firstFooter>&amp;L&amp;9 2013.10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3551-A789-4A5E-BF8E-B7A6F97912AD}">
  <sheetPr>
    <pageSetUpPr fitToPage="1"/>
  </sheetPr>
  <dimension ref="B1:L42"/>
  <sheetViews>
    <sheetView zoomScaleNormal="100" workbookViewId="0">
      <selection activeCell="D18" sqref="D18:I18"/>
    </sheetView>
  </sheetViews>
  <sheetFormatPr defaultRowHeight="13.5" x14ac:dyDescent="0.15"/>
  <cols>
    <col min="1" max="1" width="1.5" style="182" customWidth="1"/>
    <col min="2" max="3" width="5.625" style="182" customWidth="1"/>
    <col min="4" max="4" width="21.25" style="182" customWidth="1"/>
    <col min="5" max="5" width="12.375" style="182" customWidth="1"/>
    <col min="6" max="6" width="6.25" style="182" customWidth="1"/>
    <col min="7" max="7" width="3.125" style="182" customWidth="1"/>
    <col min="8" max="8" width="4.125" style="182" customWidth="1"/>
    <col min="9" max="9" width="3.125" style="182" customWidth="1"/>
    <col min="10" max="10" width="4.125" style="182" customWidth="1"/>
    <col min="11" max="11" width="3.125" style="182" customWidth="1"/>
    <col min="12" max="12" width="44.125" style="182" customWidth="1"/>
    <col min="13" max="13" width="10.875" style="182" customWidth="1"/>
    <col min="14" max="16384" width="9" style="182"/>
  </cols>
  <sheetData>
    <row r="1" spans="2:12" ht="27.75" customHeight="1" x14ac:dyDescent="0.15">
      <c r="B1" s="132" t="s">
        <v>234</v>
      </c>
      <c r="C1" s="132"/>
      <c r="D1" s="132"/>
      <c r="L1" s="202"/>
    </row>
    <row r="2" spans="2:12" ht="7.5" customHeight="1" x14ac:dyDescent="0.15"/>
    <row r="3" spans="2:12" ht="15" customHeight="1" x14ac:dyDescent="0.15">
      <c r="B3" s="243" t="s">
        <v>349</v>
      </c>
      <c r="C3" s="243" t="s">
        <v>350</v>
      </c>
    </row>
    <row r="4" spans="2:12" ht="15" customHeight="1" x14ac:dyDescent="0.15">
      <c r="C4" s="243" t="s">
        <v>351</v>
      </c>
    </row>
    <row r="5" spans="2:12" ht="15" customHeight="1" x14ac:dyDescent="0.15">
      <c r="B5" s="244"/>
      <c r="C5" s="133" t="s">
        <v>352</v>
      </c>
      <c r="D5" s="133"/>
    </row>
    <row r="6" spans="2:12" ht="15" customHeight="1" x14ac:dyDescent="0.15">
      <c r="B6" s="133"/>
      <c r="C6" s="133" t="s">
        <v>353</v>
      </c>
      <c r="D6" s="133"/>
    </row>
    <row r="7" spans="2:12" ht="8.4499999999999993" customHeight="1" x14ac:dyDescent="0.15"/>
    <row r="8" spans="2:12" ht="15" customHeight="1" x14ac:dyDescent="0.15">
      <c r="B8" s="9" t="s">
        <v>188</v>
      </c>
      <c r="C8" s="9"/>
      <c r="D8" s="9"/>
    </row>
    <row r="9" spans="2:12" ht="15" customHeight="1" x14ac:dyDescent="0.15">
      <c r="B9" s="133" t="s">
        <v>316</v>
      </c>
      <c r="C9" s="133"/>
      <c r="D9" s="133"/>
      <c r="E9" s="133"/>
      <c r="F9" s="133"/>
      <c r="G9" s="133"/>
      <c r="H9" s="133"/>
      <c r="I9" s="133"/>
      <c r="J9" s="133"/>
      <c r="K9" s="133"/>
    </row>
    <row r="10" spans="2:12" ht="15" customHeight="1" x14ac:dyDescent="0.15">
      <c r="B10" s="133" t="s">
        <v>317</v>
      </c>
      <c r="C10" s="133"/>
      <c r="D10" s="133"/>
      <c r="E10" s="133"/>
      <c r="F10" s="133"/>
      <c r="G10" s="133"/>
      <c r="H10" s="133"/>
      <c r="I10" s="133"/>
      <c r="J10" s="133"/>
      <c r="K10" s="133"/>
    </row>
    <row r="11" spans="2:12" ht="15" customHeight="1" x14ac:dyDescent="0.15">
      <c r="B11" s="134" t="s">
        <v>283</v>
      </c>
      <c r="C11" s="134"/>
      <c r="D11" s="134"/>
      <c r="E11" s="133"/>
      <c r="F11" s="133"/>
      <c r="G11" s="133"/>
      <c r="H11" s="133"/>
      <c r="I11" s="133"/>
      <c r="J11" s="133"/>
      <c r="K11" s="133"/>
    </row>
    <row r="12" spans="2:12" ht="15" customHeight="1" x14ac:dyDescent="0.15">
      <c r="B12" s="134"/>
      <c r="C12" s="134" t="s">
        <v>305</v>
      </c>
      <c r="D12" s="134"/>
      <c r="E12" s="133"/>
      <c r="F12" s="133"/>
      <c r="G12" s="133"/>
      <c r="H12" s="133"/>
      <c r="I12" s="133"/>
      <c r="J12" s="133"/>
      <c r="K12" s="133"/>
    </row>
    <row r="13" spans="2:12" ht="15" customHeight="1" x14ac:dyDescent="0.15">
      <c r="B13" s="133" t="s">
        <v>212</v>
      </c>
      <c r="C13" s="133"/>
      <c r="D13" s="133"/>
      <c r="E13" s="133"/>
      <c r="F13" s="133"/>
      <c r="G13" s="133"/>
      <c r="H13" s="133"/>
      <c r="I13" s="133"/>
      <c r="J13" s="133"/>
      <c r="K13" s="133"/>
    </row>
    <row r="14" spans="2:12" ht="15" customHeight="1" x14ac:dyDescent="0.15">
      <c r="B14" s="133" t="s">
        <v>213</v>
      </c>
      <c r="C14" s="133"/>
      <c r="D14" s="133"/>
      <c r="E14" s="133"/>
      <c r="F14" s="133"/>
      <c r="G14" s="133"/>
      <c r="H14" s="133"/>
      <c r="I14" s="133"/>
      <c r="J14" s="133"/>
      <c r="K14" s="133"/>
    </row>
    <row r="15" spans="2:12" ht="15" customHeight="1" x14ac:dyDescent="0.15">
      <c r="B15" s="133" t="s">
        <v>243</v>
      </c>
      <c r="C15" s="133"/>
      <c r="D15" s="133"/>
      <c r="E15" s="133"/>
      <c r="F15" s="133"/>
      <c r="G15" s="133"/>
      <c r="H15" s="133"/>
      <c r="I15" s="133"/>
      <c r="J15" s="133"/>
      <c r="K15" s="133"/>
    </row>
    <row r="16" spans="2:12" ht="15" customHeight="1" x14ac:dyDescent="0.15">
      <c r="B16" s="133"/>
      <c r="C16" s="151" t="s">
        <v>242</v>
      </c>
      <c r="D16" s="133"/>
      <c r="E16" s="133"/>
      <c r="F16" s="133"/>
      <c r="G16" s="133"/>
      <c r="H16" s="133"/>
      <c r="I16" s="133"/>
      <c r="J16" s="133"/>
      <c r="K16" s="133"/>
    </row>
    <row r="17" spans="2:12" ht="15" customHeight="1" x14ac:dyDescent="0.15"/>
    <row r="18" spans="2:12" ht="19.5" customHeight="1" thickBot="1" x14ac:dyDescent="0.2">
      <c r="B18" s="714" t="s">
        <v>214</v>
      </c>
      <c r="C18" s="714"/>
      <c r="D18" s="856"/>
      <c r="E18" s="856"/>
      <c r="F18" s="856"/>
      <c r="G18" s="857"/>
      <c r="H18" s="857"/>
      <c r="I18" s="857"/>
    </row>
    <row r="19" spans="2:12" ht="12.95" customHeight="1" thickBot="1" x14ac:dyDescent="0.2"/>
    <row r="20" spans="2:12" ht="12" customHeight="1" x14ac:dyDescent="0.15">
      <c r="B20" s="715" t="s">
        <v>215</v>
      </c>
      <c r="C20" s="716"/>
      <c r="D20" s="717"/>
      <c r="E20" s="724" t="s">
        <v>216</v>
      </c>
      <c r="F20" s="727" t="s">
        <v>217</v>
      </c>
      <c r="G20" s="728"/>
      <c r="H20" s="728"/>
      <c r="I20" s="728"/>
      <c r="J20" s="728"/>
      <c r="K20" s="729"/>
      <c r="L20" s="709" t="s">
        <v>218</v>
      </c>
    </row>
    <row r="21" spans="2:12" ht="12" customHeight="1" x14ac:dyDescent="0.15">
      <c r="B21" s="718"/>
      <c r="C21" s="719"/>
      <c r="D21" s="720"/>
      <c r="E21" s="725"/>
      <c r="F21" s="730"/>
      <c r="G21" s="731"/>
      <c r="H21" s="731"/>
      <c r="I21" s="731"/>
      <c r="J21" s="731"/>
      <c r="K21" s="732"/>
      <c r="L21" s="710"/>
    </row>
    <row r="22" spans="2:12" ht="12" customHeight="1" thickBot="1" x14ac:dyDescent="0.2">
      <c r="B22" s="721"/>
      <c r="C22" s="722"/>
      <c r="D22" s="723"/>
      <c r="E22" s="726"/>
      <c r="F22" s="733"/>
      <c r="G22" s="734"/>
      <c r="H22" s="734"/>
      <c r="I22" s="734"/>
      <c r="J22" s="734"/>
      <c r="K22" s="735"/>
      <c r="L22" s="711"/>
    </row>
    <row r="23" spans="2:12" ht="35.1" customHeight="1" thickTop="1" x14ac:dyDescent="0.15">
      <c r="B23" s="135" t="s">
        <v>219</v>
      </c>
      <c r="C23" s="136"/>
      <c r="D23" s="137"/>
      <c r="E23" s="699"/>
      <c r="F23" s="223"/>
      <c r="G23" s="224" t="s">
        <v>82</v>
      </c>
      <c r="H23" s="317"/>
      <c r="I23" s="224" t="s">
        <v>94</v>
      </c>
      <c r="J23" s="317"/>
      <c r="K23" s="225" t="s">
        <v>220</v>
      </c>
      <c r="L23" s="226"/>
    </row>
    <row r="24" spans="2:12" ht="35.1" customHeight="1" x14ac:dyDescent="0.15">
      <c r="B24" s="138" t="s">
        <v>221</v>
      </c>
      <c r="C24" s="702"/>
      <c r="D24" s="703"/>
      <c r="E24" s="700"/>
      <c r="F24" s="227"/>
      <c r="G24" s="228" t="s">
        <v>82</v>
      </c>
      <c r="H24" s="318"/>
      <c r="I24" s="228" t="s">
        <v>94</v>
      </c>
      <c r="J24" s="318"/>
      <c r="K24" s="229" t="s">
        <v>220</v>
      </c>
      <c r="L24" s="230"/>
    </row>
    <row r="25" spans="2:12" ht="35.1" customHeight="1" thickBot="1" x14ac:dyDescent="0.2">
      <c r="B25" s="184"/>
      <c r="C25" s="712"/>
      <c r="D25" s="713"/>
      <c r="E25" s="706"/>
      <c r="F25" s="231"/>
      <c r="G25" s="232" t="s">
        <v>82</v>
      </c>
      <c r="H25" s="319"/>
      <c r="I25" s="232" t="s">
        <v>94</v>
      </c>
      <c r="J25" s="319"/>
      <c r="K25" s="233" t="s">
        <v>220</v>
      </c>
      <c r="L25" s="234"/>
    </row>
    <row r="26" spans="2:12" ht="35.1" customHeight="1" thickTop="1" x14ac:dyDescent="0.15">
      <c r="B26" s="135" t="s">
        <v>222</v>
      </c>
      <c r="C26" s="141"/>
      <c r="D26" s="137"/>
      <c r="E26" s="699"/>
      <c r="F26" s="223"/>
      <c r="G26" s="224" t="s">
        <v>82</v>
      </c>
      <c r="H26" s="317"/>
      <c r="I26" s="224" t="s">
        <v>94</v>
      </c>
      <c r="J26" s="317"/>
      <c r="K26" s="225" t="s">
        <v>220</v>
      </c>
      <c r="L26" s="226"/>
    </row>
    <row r="27" spans="2:12" ht="35.1" customHeight="1" x14ac:dyDescent="0.15">
      <c r="B27" s="184"/>
      <c r="C27" s="142"/>
      <c r="D27" s="143"/>
      <c r="E27" s="700"/>
      <c r="F27" s="227"/>
      <c r="G27" s="228" t="s">
        <v>82</v>
      </c>
      <c r="H27" s="318"/>
      <c r="I27" s="228" t="s">
        <v>94</v>
      </c>
      <c r="J27" s="318"/>
      <c r="K27" s="229" t="s">
        <v>220</v>
      </c>
      <c r="L27" s="230"/>
    </row>
    <row r="28" spans="2:12" ht="35.1" customHeight="1" thickBot="1" x14ac:dyDescent="0.2">
      <c r="B28" s="185"/>
      <c r="C28" s="139"/>
      <c r="D28" s="140"/>
      <c r="E28" s="706"/>
      <c r="F28" s="235"/>
      <c r="G28" s="236" t="s">
        <v>82</v>
      </c>
      <c r="H28" s="320"/>
      <c r="I28" s="236" t="s">
        <v>94</v>
      </c>
      <c r="J28" s="320"/>
      <c r="K28" s="237" t="s">
        <v>220</v>
      </c>
      <c r="L28" s="238"/>
    </row>
    <row r="29" spans="2:12" ht="35.1" customHeight="1" thickTop="1" x14ac:dyDescent="0.15">
      <c r="B29" s="135" t="s">
        <v>223</v>
      </c>
      <c r="C29" s="141"/>
      <c r="D29" s="137"/>
      <c r="E29" s="699"/>
      <c r="F29" s="223"/>
      <c r="G29" s="224" t="s">
        <v>82</v>
      </c>
      <c r="H29" s="317"/>
      <c r="I29" s="224" t="s">
        <v>94</v>
      </c>
      <c r="J29" s="317"/>
      <c r="K29" s="225" t="s">
        <v>220</v>
      </c>
      <c r="L29" s="226"/>
    </row>
    <row r="30" spans="2:12" ht="35.1" customHeight="1" x14ac:dyDescent="0.15">
      <c r="B30" s="138" t="s">
        <v>224</v>
      </c>
      <c r="C30" s="144"/>
      <c r="D30" s="154"/>
      <c r="E30" s="700"/>
      <c r="F30" s="227"/>
      <c r="G30" s="228" t="s">
        <v>82</v>
      </c>
      <c r="H30" s="318"/>
      <c r="I30" s="228" t="s">
        <v>94</v>
      </c>
      <c r="J30" s="318"/>
      <c r="K30" s="229" t="s">
        <v>220</v>
      </c>
      <c r="L30" s="230"/>
    </row>
    <row r="31" spans="2:12" ht="35.1" customHeight="1" thickBot="1" x14ac:dyDescent="0.2">
      <c r="B31" s="185"/>
      <c r="C31" s="707"/>
      <c r="D31" s="708"/>
      <c r="E31" s="706"/>
      <c r="F31" s="235"/>
      <c r="G31" s="236" t="s">
        <v>82</v>
      </c>
      <c r="H31" s="320"/>
      <c r="I31" s="236" t="s">
        <v>94</v>
      </c>
      <c r="J31" s="320"/>
      <c r="K31" s="237" t="s">
        <v>220</v>
      </c>
      <c r="L31" s="238"/>
    </row>
    <row r="32" spans="2:12" ht="35.1" customHeight="1" thickTop="1" x14ac:dyDescent="0.15">
      <c r="B32" s="135" t="s">
        <v>225</v>
      </c>
      <c r="C32" s="141"/>
      <c r="D32" s="137"/>
      <c r="E32" s="699"/>
      <c r="F32" s="223"/>
      <c r="G32" s="224" t="s">
        <v>82</v>
      </c>
      <c r="H32" s="317"/>
      <c r="I32" s="224" t="s">
        <v>94</v>
      </c>
      <c r="J32" s="317"/>
      <c r="K32" s="225" t="s">
        <v>220</v>
      </c>
      <c r="L32" s="226"/>
    </row>
    <row r="33" spans="2:12" ht="35.1" customHeight="1" x14ac:dyDescent="0.15">
      <c r="B33" s="138" t="s">
        <v>224</v>
      </c>
      <c r="C33" s="144"/>
      <c r="D33" s="154"/>
      <c r="E33" s="700"/>
      <c r="F33" s="227"/>
      <c r="G33" s="228" t="s">
        <v>82</v>
      </c>
      <c r="H33" s="318"/>
      <c r="I33" s="228" t="s">
        <v>94</v>
      </c>
      <c r="J33" s="318"/>
      <c r="K33" s="229" t="s">
        <v>220</v>
      </c>
      <c r="L33" s="230"/>
    </row>
    <row r="34" spans="2:12" ht="35.1" customHeight="1" thickBot="1" x14ac:dyDescent="0.2">
      <c r="B34" s="185"/>
      <c r="C34" s="707"/>
      <c r="D34" s="708"/>
      <c r="E34" s="706"/>
      <c r="F34" s="235"/>
      <c r="G34" s="236" t="s">
        <v>82</v>
      </c>
      <c r="H34" s="320"/>
      <c r="I34" s="236" t="s">
        <v>94</v>
      </c>
      <c r="J34" s="320"/>
      <c r="K34" s="237" t="s">
        <v>220</v>
      </c>
      <c r="L34" s="238"/>
    </row>
    <row r="35" spans="2:12" ht="35.1" customHeight="1" thickTop="1" x14ac:dyDescent="0.15">
      <c r="B35" s="135" t="s">
        <v>226</v>
      </c>
      <c r="C35" s="141"/>
      <c r="D35" s="137"/>
      <c r="E35" s="699"/>
      <c r="F35" s="223"/>
      <c r="G35" s="224" t="s">
        <v>82</v>
      </c>
      <c r="H35" s="317"/>
      <c r="I35" s="224" t="s">
        <v>94</v>
      </c>
      <c r="J35" s="317"/>
      <c r="K35" s="225" t="s">
        <v>220</v>
      </c>
      <c r="L35" s="226"/>
    </row>
    <row r="36" spans="2:12" ht="35.1" customHeight="1" x14ac:dyDescent="0.15">
      <c r="B36" s="138" t="s">
        <v>221</v>
      </c>
      <c r="C36" s="702"/>
      <c r="D36" s="703"/>
      <c r="E36" s="700"/>
      <c r="F36" s="227"/>
      <c r="G36" s="228" t="s">
        <v>82</v>
      </c>
      <c r="H36" s="318"/>
      <c r="I36" s="228" t="s">
        <v>94</v>
      </c>
      <c r="J36" s="318"/>
      <c r="K36" s="229" t="s">
        <v>220</v>
      </c>
      <c r="L36" s="230"/>
    </row>
    <row r="37" spans="2:12" ht="35.1" customHeight="1" thickBot="1" x14ac:dyDescent="0.2">
      <c r="B37" s="185"/>
      <c r="C37" s="707"/>
      <c r="D37" s="708"/>
      <c r="E37" s="706"/>
      <c r="F37" s="235"/>
      <c r="G37" s="236" t="s">
        <v>82</v>
      </c>
      <c r="H37" s="320"/>
      <c r="I37" s="236" t="s">
        <v>94</v>
      </c>
      <c r="J37" s="320"/>
      <c r="K37" s="237" t="s">
        <v>220</v>
      </c>
      <c r="L37" s="238"/>
    </row>
    <row r="38" spans="2:12" ht="35.1" customHeight="1" thickTop="1" x14ac:dyDescent="0.15">
      <c r="B38" s="135" t="s">
        <v>227</v>
      </c>
      <c r="C38" s="141"/>
      <c r="D38" s="137"/>
      <c r="E38" s="699"/>
      <c r="F38" s="223"/>
      <c r="G38" s="224" t="s">
        <v>82</v>
      </c>
      <c r="H38" s="317"/>
      <c r="I38" s="224" t="s">
        <v>94</v>
      </c>
      <c r="J38" s="317"/>
      <c r="K38" s="225" t="s">
        <v>220</v>
      </c>
      <c r="L38" s="226"/>
    </row>
    <row r="39" spans="2:12" ht="35.1" customHeight="1" x14ac:dyDescent="0.15">
      <c r="B39" s="138" t="s">
        <v>221</v>
      </c>
      <c r="C39" s="702"/>
      <c r="D39" s="703"/>
      <c r="E39" s="700"/>
      <c r="F39" s="227"/>
      <c r="G39" s="228" t="s">
        <v>82</v>
      </c>
      <c r="H39" s="318"/>
      <c r="I39" s="228" t="s">
        <v>94</v>
      </c>
      <c r="J39" s="318"/>
      <c r="K39" s="229" t="s">
        <v>220</v>
      </c>
      <c r="L39" s="230"/>
    </row>
    <row r="40" spans="2:12" ht="35.1" customHeight="1" thickBot="1" x14ac:dyDescent="0.2">
      <c r="B40" s="186"/>
      <c r="C40" s="704"/>
      <c r="D40" s="705"/>
      <c r="E40" s="701"/>
      <c r="F40" s="239"/>
      <c r="G40" s="240" t="s">
        <v>82</v>
      </c>
      <c r="H40" s="321"/>
      <c r="I40" s="240" t="s">
        <v>94</v>
      </c>
      <c r="J40" s="321"/>
      <c r="K40" s="241" t="s">
        <v>220</v>
      </c>
      <c r="L40" s="242"/>
    </row>
    <row r="41" spans="2:12" ht="18" customHeight="1" x14ac:dyDescent="0.15">
      <c r="B41" s="183"/>
      <c r="C41" s="183"/>
      <c r="D41" s="183"/>
      <c r="E41" s="183"/>
      <c r="F41" s="183"/>
      <c r="G41" s="183"/>
      <c r="H41" s="183"/>
      <c r="I41" s="183"/>
      <c r="J41" s="183"/>
      <c r="K41" s="183"/>
      <c r="L41" s="183"/>
    </row>
    <row r="42" spans="2:12" ht="13.5" customHeight="1" x14ac:dyDescent="0.15">
      <c r="B42" s="183"/>
      <c r="C42" s="183"/>
      <c r="D42" s="183"/>
      <c r="E42" s="183"/>
      <c r="F42" s="183"/>
      <c r="G42" s="183"/>
      <c r="H42" s="183"/>
      <c r="I42" s="183"/>
      <c r="J42" s="183"/>
      <c r="K42" s="183"/>
      <c r="L42" s="183"/>
    </row>
  </sheetData>
  <mergeCells count="20">
    <mergeCell ref="B18:C18"/>
    <mergeCell ref="B20:D22"/>
    <mergeCell ref="E20:E22"/>
    <mergeCell ref="F20:K22"/>
    <mergeCell ref="D18:I18"/>
    <mergeCell ref="L20:L22"/>
    <mergeCell ref="E23:E25"/>
    <mergeCell ref="C24:D24"/>
    <mergeCell ref="C25:D25"/>
    <mergeCell ref="E26:E28"/>
    <mergeCell ref="E38:E40"/>
    <mergeCell ref="C39:D39"/>
    <mergeCell ref="C40:D40"/>
    <mergeCell ref="E29:E31"/>
    <mergeCell ref="C31:D31"/>
    <mergeCell ref="E32:E34"/>
    <mergeCell ref="C34:D34"/>
    <mergeCell ref="E35:E37"/>
    <mergeCell ref="C36:D36"/>
    <mergeCell ref="C37:D37"/>
  </mergeCells>
  <phoneticPr fontId="3"/>
  <pageMargins left="0.59055118110236227" right="0.19685039370078741" top="0.59055118110236227" bottom="0.51181102362204722" header="0.31496062992125984" footer="0.27559055118110237"/>
  <pageSetup paperSize="9" scale="85" orientation="portrait" r:id="rId1"/>
  <headerFooter scaleWithDoc="0" alignWithMargins="0">
    <oddFooter>&amp;L&amp;9 2026.03.31定WH&amp;C-11-</oddFooter>
    <firstFooter>&amp;L&amp;9 2013.10</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70A4-6978-4EC8-A4EE-E71482F7019C}">
  <sheetPr>
    <pageSetUpPr fitToPage="1"/>
  </sheetPr>
  <dimension ref="B1:L42"/>
  <sheetViews>
    <sheetView zoomScaleNormal="100" zoomScaleSheetLayoutView="115" workbookViewId="0">
      <selection activeCell="D18" sqref="D18:K18"/>
    </sheetView>
  </sheetViews>
  <sheetFormatPr defaultRowHeight="13.5" x14ac:dyDescent="0.15"/>
  <cols>
    <col min="1" max="1" width="1.5" style="182" customWidth="1"/>
    <col min="2" max="3" width="5.625" style="182" customWidth="1"/>
    <col min="4" max="4" width="21.625" style="182" customWidth="1"/>
    <col min="5" max="5" width="13.75" style="182" customWidth="1"/>
    <col min="6" max="6" width="5.75" style="182" customWidth="1"/>
    <col min="7" max="7" width="3.125" style="182" customWidth="1"/>
    <col min="8" max="8" width="4.125" style="182" customWidth="1"/>
    <col min="9" max="9" width="3.125" style="182" customWidth="1"/>
    <col min="10" max="10" width="4.125" style="182" customWidth="1"/>
    <col min="11" max="11" width="3.125" style="182" customWidth="1"/>
    <col min="12" max="12" width="47.625" style="182" customWidth="1"/>
    <col min="13" max="13" width="9.125" style="182" customWidth="1"/>
    <col min="14" max="16384" width="9" style="182"/>
  </cols>
  <sheetData>
    <row r="1" spans="2:12" ht="24" customHeight="1" x14ac:dyDescent="0.15">
      <c r="B1" s="132" t="s">
        <v>233</v>
      </c>
      <c r="C1" s="132"/>
      <c r="D1" s="132"/>
      <c r="L1" s="202"/>
    </row>
    <row r="2" spans="2:12" ht="7.5" customHeight="1" x14ac:dyDescent="0.15"/>
    <row r="3" spans="2:12" ht="15" customHeight="1" x14ac:dyDescent="0.15">
      <c r="B3" s="243" t="s">
        <v>349</v>
      </c>
      <c r="C3" s="243" t="s">
        <v>350</v>
      </c>
    </row>
    <row r="4" spans="2:12" ht="15" customHeight="1" x14ac:dyDescent="0.15">
      <c r="C4" s="243" t="s">
        <v>351</v>
      </c>
    </row>
    <row r="5" spans="2:12" ht="15" customHeight="1" x14ac:dyDescent="0.15">
      <c r="B5" s="244"/>
      <c r="C5" s="133" t="s">
        <v>352</v>
      </c>
      <c r="D5" s="133"/>
    </row>
    <row r="6" spans="2:12" ht="15" customHeight="1" x14ac:dyDescent="0.15">
      <c r="B6" s="133"/>
      <c r="C6" s="133" t="s">
        <v>353</v>
      </c>
      <c r="D6" s="133"/>
    </row>
    <row r="7" spans="2:12" ht="8.4499999999999993" customHeight="1" x14ac:dyDescent="0.15"/>
    <row r="8" spans="2:12" ht="15" customHeight="1" x14ac:dyDescent="0.15">
      <c r="B8" s="9" t="s">
        <v>188</v>
      </c>
      <c r="C8" s="9"/>
      <c r="D8" s="9"/>
    </row>
    <row r="9" spans="2:12" ht="15" customHeight="1" x14ac:dyDescent="0.15">
      <c r="B9" s="133" t="s">
        <v>316</v>
      </c>
      <c r="C9" s="133"/>
      <c r="D9" s="133"/>
      <c r="E9" s="133"/>
      <c r="F9" s="133"/>
      <c r="G9" s="133"/>
      <c r="H9" s="133"/>
      <c r="I9" s="133"/>
      <c r="J9" s="133"/>
      <c r="K9" s="133"/>
    </row>
    <row r="10" spans="2:12" ht="15" customHeight="1" x14ac:dyDescent="0.15">
      <c r="B10" s="133" t="s">
        <v>317</v>
      </c>
      <c r="C10" s="133"/>
      <c r="D10" s="133"/>
      <c r="E10" s="133"/>
      <c r="F10" s="133"/>
      <c r="G10" s="133"/>
      <c r="H10" s="133"/>
      <c r="I10" s="133"/>
      <c r="J10" s="133"/>
      <c r="K10" s="133"/>
    </row>
    <row r="11" spans="2:12" ht="15" customHeight="1" x14ac:dyDescent="0.15">
      <c r="B11" s="134" t="s">
        <v>283</v>
      </c>
      <c r="C11" s="134"/>
      <c r="D11" s="134"/>
      <c r="E11" s="133"/>
      <c r="F11" s="133"/>
      <c r="G11" s="133"/>
      <c r="H11" s="133"/>
      <c r="I11" s="133"/>
      <c r="J11" s="133"/>
      <c r="K11" s="133"/>
    </row>
    <row r="12" spans="2:12" ht="15" customHeight="1" x14ac:dyDescent="0.15">
      <c r="B12" s="134" t="s">
        <v>284</v>
      </c>
      <c r="C12" s="134"/>
      <c r="D12" s="134"/>
      <c r="E12" s="133"/>
      <c r="F12" s="133"/>
      <c r="G12" s="133"/>
      <c r="H12" s="133"/>
      <c r="I12" s="133"/>
      <c r="J12" s="133"/>
      <c r="K12" s="133"/>
    </row>
    <row r="13" spans="2:12" ht="15" customHeight="1" x14ac:dyDescent="0.15">
      <c r="B13" s="133" t="s">
        <v>212</v>
      </c>
      <c r="C13" s="133"/>
      <c r="D13" s="133"/>
      <c r="E13" s="133"/>
      <c r="F13" s="133"/>
      <c r="G13" s="133"/>
      <c r="H13" s="133"/>
      <c r="I13" s="133"/>
      <c r="J13" s="133"/>
      <c r="K13" s="133"/>
    </row>
    <row r="14" spans="2:12" ht="15" customHeight="1" x14ac:dyDescent="0.15">
      <c r="B14" s="133" t="s">
        <v>213</v>
      </c>
      <c r="C14" s="133"/>
      <c r="D14" s="133"/>
      <c r="E14" s="133"/>
      <c r="F14" s="133"/>
      <c r="G14" s="133"/>
      <c r="H14" s="133"/>
      <c r="I14" s="133"/>
      <c r="J14" s="133"/>
      <c r="K14" s="133"/>
    </row>
    <row r="15" spans="2:12" ht="15" customHeight="1" x14ac:dyDescent="0.15">
      <c r="B15" s="133" t="s">
        <v>285</v>
      </c>
      <c r="C15" s="133"/>
      <c r="D15" s="133"/>
      <c r="E15" s="133"/>
      <c r="F15" s="133"/>
      <c r="G15" s="133"/>
      <c r="H15" s="133"/>
      <c r="I15" s="133"/>
      <c r="J15" s="133"/>
      <c r="K15" s="133"/>
    </row>
    <row r="16" spans="2:12" ht="15" customHeight="1" x14ac:dyDescent="0.15">
      <c r="B16" s="152" t="s">
        <v>286</v>
      </c>
      <c r="C16" s="133"/>
      <c r="D16" s="133"/>
      <c r="E16" s="133"/>
      <c r="F16" s="133"/>
      <c r="G16" s="133"/>
      <c r="H16" s="133"/>
      <c r="I16" s="133"/>
      <c r="J16" s="133"/>
      <c r="K16" s="133"/>
    </row>
    <row r="17" spans="2:12" ht="15" customHeight="1" x14ac:dyDescent="0.15"/>
    <row r="18" spans="2:12" ht="19.5" customHeight="1" thickBot="1" x14ac:dyDescent="0.2">
      <c r="B18" s="714" t="s">
        <v>214</v>
      </c>
      <c r="C18" s="714"/>
      <c r="D18" s="858"/>
      <c r="E18" s="858"/>
      <c r="F18" s="858"/>
      <c r="G18" s="859"/>
      <c r="H18" s="859"/>
      <c r="I18" s="859"/>
      <c r="J18" s="859"/>
      <c r="K18" s="859"/>
    </row>
    <row r="19" spans="2:12" ht="12.95" customHeight="1" thickBot="1" x14ac:dyDescent="0.2"/>
    <row r="20" spans="2:12" ht="12" customHeight="1" x14ac:dyDescent="0.15">
      <c r="B20" s="715" t="s">
        <v>215</v>
      </c>
      <c r="C20" s="716"/>
      <c r="D20" s="717"/>
      <c r="E20" s="724" t="s">
        <v>216</v>
      </c>
      <c r="F20" s="727" t="s">
        <v>217</v>
      </c>
      <c r="G20" s="728"/>
      <c r="H20" s="728"/>
      <c r="I20" s="728"/>
      <c r="J20" s="728"/>
      <c r="K20" s="729"/>
      <c r="L20" s="709" t="s">
        <v>218</v>
      </c>
    </row>
    <row r="21" spans="2:12" ht="12" customHeight="1" x14ac:dyDescent="0.15">
      <c r="B21" s="718"/>
      <c r="C21" s="719"/>
      <c r="D21" s="720"/>
      <c r="E21" s="725"/>
      <c r="F21" s="730"/>
      <c r="G21" s="731"/>
      <c r="H21" s="731"/>
      <c r="I21" s="731"/>
      <c r="J21" s="731"/>
      <c r="K21" s="732"/>
      <c r="L21" s="710"/>
    </row>
    <row r="22" spans="2:12" ht="12" customHeight="1" thickBot="1" x14ac:dyDescent="0.2">
      <c r="B22" s="721"/>
      <c r="C22" s="722"/>
      <c r="D22" s="723"/>
      <c r="E22" s="726"/>
      <c r="F22" s="733"/>
      <c r="G22" s="734"/>
      <c r="H22" s="734"/>
      <c r="I22" s="734"/>
      <c r="J22" s="734"/>
      <c r="K22" s="735"/>
      <c r="L22" s="711"/>
    </row>
    <row r="23" spans="2:12" ht="35.1" customHeight="1" thickTop="1" x14ac:dyDescent="0.15">
      <c r="B23" s="135" t="s">
        <v>219</v>
      </c>
      <c r="C23" s="136"/>
      <c r="D23" s="137"/>
      <c r="E23" s="699"/>
      <c r="F23" s="223"/>
      <c r="G23" s="224" t="s">
        <v>82</v>
      </c>
      <c r="H23" s="317"/>
      <c r="I23" s="224" t="s">
        <v>94</v>
      </c>
      <c r="J23" s="317"/>
      <c r="K23" s="225" t="s">
        <v>220</v>
      </c>
      <c r="L23" s="226"/>
    </row>
    <row r="24" spans="2:12" ht="35.1" customHeight="1" x14ac:dyDescent="0.15">
      <c r="B24" s="138" t="s">
        <v>221</v>
      </c>
      <c r="C24" s="702"/>
      <c r="D24" s="703"/>
      <c r="E24" s="700"/>
      <c r="F24" s="227"/>
      <c r="G24" s="228" t="s">
        <v>82</v>
      </c>
      <c r="H24" s="318"/>
      <c r="I24" s="228" t="s">
        <v>94</v>
      </c>
      <c r="J24" s="318"/>
      <c r="K24" s="229" t="s">
        <v>220</v>
      </c>
      <c r="L24" s="230"/>
    </row>
    <row r="25" spans="2:12" ht="35.1" customHeight="1" thickBot="1" x14ac:dyDescent="0.2">
      <c r="B25" s="184"/>
      <c r="C25" s="712"/>
      <c r="D25" s="713"/>
      <c r="E25" s="706"/>
      <c r="F25" s="231"/>
      <c r="G25" s="232" t="s">
        <v>82</v>
      </c>
      <c r="H25" s="319"/>
      <c r="I25" s="232" t="s">
        <v>94</v>
      </c>
      <c r="J25" s="319"/>
      <c r="K25" s="233" t="s">
        <v>220</v>
      </c>
      <c r="L25" s="234"/>
    </row>
    <row r="26" spans="2:12" ht="35.1" customHeight="1" thickTop="1" x14ac:dyDescent="0.15">
      <c r="B26" s="135" t="s">
        <v>222</v>
      </c>
      <c r="C26" s="141"/>
      <c r="D26" s="137"/>
      <c r="E26" s="699"/>
      <c r="F26" s="223"/>
      <c r="G26" s="224" t="s">
        <v>82</v>
      </c>
      <c r="H26" s="317"/>
      <c r="I26" s="224" t="s">
        <v>94</v>
      </c>
      <c r="J26" s="317"/>
      <c r="K26" s="225" t="s">
        <v>220</v>
      </c>
      <c r="L26" s="226"/>
    </row>
    <row r="27" spans="2:12" ht="35.1" customHeight="1" x14ac:dyDescent="0.15">
      <c r="B27" s="184"/>
      <c r="C27" s="142"/>
      <c r="D27" s="143"/>
      <c r="E27" s="700"/>
      <c r="F27" s="227"/>
      <c r="G27" s="228" t="s">
        <v>82</v>
      </c>
      <c r="H27" s="318"/>
      <c r="I27" s="228" t="s">
        <v>94</v>
      </c>
      <c r="J27" s="318"/>
      <c r="K27" s="229" t="s">
        <v>220</v>
      </c>
      <c r="L27" s="230"/>
    </row>
    <row r="28" spans="2:12" ht="35.1" customHeight="1" thickBot="1" x14ac:dyDescent="0.2">
      <c r="B28" s="185"/>
      <c r="C28" s="139"/>
      <c r="D28" s="140"/>
      <c r="E28" s="706"/>
      <c r="F28" s="235"/>
      <c r="G28" s="236" t="s">
        <v>82</v>
      </c>
      <c r="H28" s="320"/>
      <c r="I28" s="236" t="s">
        <v>94</v>
      </c>
      <c r="J28" s="320"/>
      <c r="K28" s="237" t="s">
        <v>220</v>
      </c>
      <c r="L28" s="238"/>
    </row>
    <row r="29" spans="2:12" ht="35.1" customHeight="1" thickTop="1" x14ac:dyDescent="0.15">
      <c r="B29" s="135" t="s">
        <v>223</v>
      </c>
      <c r="C29" s="141"/>
      <c r="D29" s="137"/>
      <c r="E29" s="699"/>
      <c r="F29" s="223"/>
      <c r="G29" s="224" t="s">
        <v>82</v>
      </c>
      <c r="H29" s="317"/>
      <c r="I29" s="224" t="s">
        <v>94</v>
      </c>
      <c r="J29" s="317"/>
      <c r="K29" s="225" t="s">
        <v>220</v>
      </c>
      <c r="L29" s="226"/>
    </row>
    <row r="30" spans="2:12" ht="35.1" customHeight="1" x14ac:dyDescent="0.15">
      <c r="B30" s="138" t="s">
        <v>224</v>
      </c>
      <c r="C30" s="144"/>
      <c r="D30" s="154"/>
      <c r="E30" s="700"/>
      <c r="F30" s="227"/>
      <c r="G30" s="228" t="s">
        <v>82</v>
      </c>
      <c r="H30" s="318"/>
      <c r="I30" s="228" t="s">
        <v>94</v>
      </c>
      <c r="J30" s="318"/>
      <c r="K30" s="229" t="s">
        <v>220</v>
      </c>
      <c r="L30" s="230"/>
    </row>
    <row r="31" spans="2:12" ht="35.1" customHeight="1" thickBot="1" x14ac:dyDescent="0.2">
      <c r="B31" s="185"/>
      <c r="C31" s="707"/>
      <c r="D31" s="708"/>
      <c r="E31" s="706"/>
      <c r="F31" s="235"/>
      <c r="G31" s="236" t="s">
        <v>82</v>
      </c>
      <c r="H31" s="320"/>
      <c r="I31" s="236" t="s">
        <v>94</v>
      </c>
      <c r="J31" s="320"/>
      <c r="K31" s="237" t="s">
        <v>220</v>
      </c>
      <c r="L31" s="238"/>
    </row>
    <row r="32" spans="2:12" ht="35.1" customHeight="1" thickTop="1" x14ac:dyDescent="0.15">
      <c r="B32" s="135" t="s">
        <v>225</v>
      </c>
      <c r="C32" s="141"/>
      <c r="D32" s="137"/>
      <c r="E32" s="699"/>
      <c r="F32" s="223"/>
      <c r="G32" s="224" t="s">
        <v>82</v>
      </c>
      <c r="H32" s="317"/>
      <c r="I32" s="224" t="s">
        <v>94</v>
      </c>
      <c r="J32" s="317"/>
      <c r="K32" s="225" t="s">
        <v>220</v>
      </c>
      <c r="L32" s="226"/>
    </row>
    <row r="33" spans="2:12" ht="35.1" customHeight="1" x14ac:dyDescent="0.15">
      <c r="B33" s="138" t="s">
        <v>224</v>
      </c>
      <c r="C33" s="144"/>
      <c r="D33" s="154"/>
      <c r="E33" s="700"/>
      <c r="F33" s="227"/>
      <c r="G33" s="228" t="s">
        <v>82</v>
      </c>
      <c r="H33" s="318"/>
      <c r="I33" s="228" t="s">
        <v>94</v>
      </c>
      <c r="J33" s="318"/>
      <c r="K33" s="229" t="s">
        <v>220</v>
      </c>
      <c r="L33" s="230"/>
    </row>
    <row r="34" spans="2:12" ht="35.1" customHeight="1" thickBot="1" x14ac:dyDescent="0.2">
      <c r="B34" s="185"/>
      <c r="C34" s="707"/>
      <c r="D34" s="708"/>
      <c r="E34" s="706"/>
      <c r="F34" s="235"/>
      <c r="G34" s="236" t="s">
        <v>82</v>
      </c>
      <c r="H34" s="320"/>
      <c r="I34" s="236" t="s">
        <v>94</v>
      </c>
      <c r="J34" s="320"/>
      <c r="K34" s="237" t="s">
        <v>220</v>
      </c>
      <c r="L34" s="238"/>
    </row>
    <row r="35" spans="2:12" ht="35.1" customHeight="1" thickTop="1" x14ac:dyDescent="0.15">
      <c r="B35" s="135" t="s">
        <v>228</v>
      </c>
      <c r="C35" s="141"/>
      <c r="D35" s="137"/>
      <c r="E35" s="699"/>
      <c r="F35" s="223"/>
      <c r="G35" s="224" t="s">
        <v>82</v>
      </c>
      <c r="H35" s="317"/>
      <c r="I35" s="224" t="s">
        <v>94</v>
      </c>
      <c r="J35" s="317"/>
      <c r="K35" s="225" t="s">
        <v>220</v>
      </c>
      <c r="L35" s="226"/>
    </row>
    <row r="36" spans="2:12" ht="35.1" customHeight="1" x14ac:dyDescent="0.15">
      <c r="B36" s="138" t="s">
        <v>229</v>
      </c>
      <c r="C36" s="142"/>
      <c r="D36" s="154"/>
      <c r="E36" s="700"/>
      <c r="F36" s="227"/>
      <c r="G36" s="228" t="s">
        <v>82</v>
      </c>
      <c r="H36" s="318"/>
      <c r="I36" s="228" t="s">
        <v>94</v>
      </c>
      <c r="J36" s="318"/>
      <c r="K36" s="229" t="s">
        <v>220</v>
      </c>
      <c r="L36" s="230"/>
    </row>
    <row r="37" spans="2:12" ht="35.1" customHeight="1" thickBot="1" x14ac:dyDescent="0.2">
      <c r="B37" s="185"/>
      <c r="C37" s="707"/>
      <c r="D37" s="708"/>
      <c r="E37" s="706"/>
      <c r="F37" s="235"/>
      <c r="G37" s="236" t="s">
        <v>82</v>
      </c>
      <c r="H37" s="320"/>
      <c r="I37" s="236" t="s">
        <v>94</v>
      </c>
      <c r="J37" s="320"/>
      <c r="K37" s="237" t="s">
        <v>220</v>
      </c>
      <c r="L37" s="238"/>
    </row>
    <row r="38" spans="2:12" ht="35.1" customHeight="1" thickTop="1" x14ac:dyDescent="0.15">
      <c r="B38" s="135" t="s">
        <v>230</v>
      </c>
      <c r="C38" s="141"/>
      <c r="D38" s="137"/>
      <c r="E38" s="699"/>
      <c r="F38" s="223"/>
      <c r="G38" s="224" t="s">
        <v>82</v>
      </c>
      <c r="H38" s="317"/>
      <c r="I38" s="224" t="s">
        <v>94</v>
      </c>
      <c r="J38" s="317"/>
      <c r="K38" s="225" t="s">
        <v>220</v>
      </c>
      <c r="L38" s="226"/>
    </row>
    <row r="39" spans="2:12" ht="35.1" customHeight="1" x14ac:dyDescent="0.15">
      <c r="B39" s="138" t="s">
        <v>231</v>
      </c>
      <c r="C39" s="142"/>
      <c r="D39" s="154"/>
      <c r="E39" s="700"/>
      <c r="F39" s="227"/>
      <c r="G39" s="228" t="s">
        <v>82</v>
      </c>
      <c r="H39" s="318"/>
      <c r="I39" s="228" t="s">
        <v>94</v>
      </c>
      <c r="J39" s="318"/>
      <c r="K39" s="229" t="s">
        <v>220</v>
      </c>
      <c r="L39" s="230"/>
    </row>
    <row r="40" spans="2:12" ht="35.1" customHeight="1" thickBot="1" x14ac:dyDescent="0.2">
      <c r="B40" s="186"/>
      <c r="C40" s="704"/>
      <c r="D40" s="705"/>
      <c r="E40" s="701"/>
      <c r="F40" s="239"/>
      <c r="G40" s="240" t="s">
        <v>82</v>
      </c>
      <c r="H40" s="321"/>
      <c r="I40" s="240" t="s">
        <v>94</v>
      </c>
      <c r="J40" s="321"/>
      <c r="K40" s="241" t="s">
        <v>220</v>
      </c>
      <c r="L40" s="242"/>
    </row>
    <row r="41" spans="2:12" ht="18" customHeight="1" x14ac:dyDescent="0.15">
      <c r="B41" s="183"/>
      <c r="C41" s="183"/>
      <c r="D41" s="183"/>
      <c r="E41" s="183"/>
      <c r="F41" s="183"/>
      <c r="G41" s="183"/>
      <c r="H41" s="183"/>
      <c r="I41" s="183"/>
      <c r="J41" s="183"/>
      <c r="K41" s="183"/>
      <c r="L41" s="183"/>
    </row>
    <row r="42" spans="2:12" ht="13.5" customHeight="1" x14ac:dyDescent="0.15">
      <c r="B42" s="183"/>
      <c r="C42" s="183"/>
      <c r="D42" s="183"/>
      <c r="E42" s="183"/>
      <c r="F42" s="183"/>
      <c r="G42" s="183"/>
      <c r="H42" s="183"/>
      <c r="I42" s="183"/>
      <c r="J42" s="183"/>
      <c r="K42" s="183"/>
      <c r="L42" s="183"/>
    </row>
  </sheetData>
  <mergeCells count="18">
    <mergeCell ref="B18:C18"/>
    <mergeCell ref="B20:D22"/>
    <mergeCell ref="E20:E22"/>
    <mergeCell ref="F20:K22"/>
    <mergeCell ref="D18:K18"/>
    <mergeCell ref="L20:L22"/>
    <mergeCell ref="E23:E25"/>
    <mergeCell ref="C24:D24"/>
    <mergeCell ref="C25:D25"/>
    <mergeCell ref="E26:E28"/>
    <mergeCell ref="E38:E40"/>
    <mergeCell ref="C40:D40"/>
    <mergeCell ref="E29:E31"/>
    <mergeCell ref="C31:D31"/>
    <mergeCell ref="E32:E34"/>
    <mergeCell ref="C34:D34"/>
    <mergeCell ref="E35:E37"/>
    <mergeCell ref="C37:D37"/>
  </mergeCells>
  <phoneticPr fontId="3"/>
  <pageMargins left="0.59055118110236227" right="0.19685039370078741" top="0.59055118110236227" bottom="0.51181102362204722" header="0.31496062992125984" footer="0.27559055118110237"/>
  <pageSetup paperSize="9" scale="83" orientation="portrait" r:id="rId1"/>
  <headerFooter scaleWithDoc="0" alignWithMargins="0">
    <oddFooter>&amp;L&amp;9 2026.03.31定WH&amp;C-12-</oddFooter>
    <firstFooter>&amp;L&amp;9 2013.10</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7D7E-E965-448B-8278-4C3BBDADEE9B}">
  <sheetPr>
    <pageSetUpPr fitToPage="1"/>
  </sheetPr>
  <dimension ref="B1:AH42"/>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9" width="3.375" customWidth="1"/>
    <col min="20" max="20" width="2.625" customWidth="1"/>
    <col min="21" max="28" width="3.375" customWidth="1"/>
    <col min="29" max="29" width="2.625" customWidth="1"/>
    <col min="30" max="30" width="4.125" customWidth="1"/>
    <col min="31" max="31" width="4.375" customWidth="1"/>
    <col min="32" max="34" width="10.125" style="44" customWidth="1"/>
  </cols>
  <sheetData>
    <row r="1" spans="2:34" ht="19.5" customHeight="1" x14ac:dyDescent="0.2">
      <c r="B1" s="5" t="s">
        <v>232</v>
      </c>
      <c r="C1" s="5"/>
      <c r="D1" s="5"/>
      <c r="E1" s="5"/>
      <c r="F1" s="5"/>
      <c r="G1" s="5"/>
      <c r="H1" s="5"/>
      <c r="I1" s="5"/>
      <c r="J1" s="5"/>
      <c r="K1" s="5"/>
      <c r="V1" s="624"/>
      <c r="W1" s="625"/>
      <c r="X1" s="625"/>
      <c r="Y1" s="625"/>
      <c r="Z1" s="625"/>
      <c r="AA1" s="625"/>
      <c r="AB1" s="626"/>
    </row>
    <row r="2" spans="2:34" ht="19.5" customHeight="1" x14ac:dyDescent="0.15">
      <c r="V2" s="627"/>
      <c r="W2" s="628"/>
      <c r="X2" s="628"/>
      <c r="Y2" s="628"/>
      <c r="Z2" s="628"/>
      <c r="AA2" s="628"/>
      <c r="AB2" s="629"/>
    </row>
    <row r="3" spans="2:34" ht="18" customHeight="1" x14ac:dyDescent="0.15">
      <c r="B3" t="s">
        <v>263</v>
      </c>
    </row>
    <row r="4" spans="2:34" ht="18" customHeight="1" x14ac:dyDescent="0.15">
      <c r="B4" s="26" t="s">
        <v>147</v>
      </c>
      <c r="C4" s="26"/>
      <c r="D4" s="26"/>
      <c r="E4" s="26"/>
      <c r="F4" s="26"/>
      <c r="G4" s="26"/>
      <c r="H4" s="26"/>
      <c r="I4" s="26"/>
      <c r="J4" s="26"/>
      <c r="K4" s="26"/>
    </row>
    <row r="5" spans="2:34" ht="18" customHeight="1" x14ac:dyDescent="0.15"/>
    <row r="6" spans="2:34" ht="18" customHeight="1" x14ac:dyDescent="0.15">
      <c r="B6" t="s">
        <v>152</v>
      </c>
    </row>
    <row r="7" spans="2:34" ht="18" customHeight="1" x14ac:dyDescent="0.15">
      <c r="B7" s="26" t="s">
        <v>148</v>
      </c>
      <c r="C7" s="26"/>
      <c r="D7" s="26"/>
      <c r="E7" s="26"/>
      <c r="F7" s="26"/>
      <c r="G7" s="26"/>
      <c r="H7" s="26"/>
      <c r="I7" s="26"/>
      <c r="J7" s="26"/>
      <c r="K7" s="26"/>
    </row>
    <row r="8" spans="2:34" ht="18" customHeight="1" thickBot="1" x14ac:dyDescent="0.2"/>
    <row r="9" spans="2:34" ht="27" customHeight="1" x14ac:dyDescent="0.15">
      <c r="B9" s="736" t="s">
        <v>91</v>
      </c>
      <c r="C9" s="738" t="s">
        <v>92</v>
      </c>
      <c r="D9" s="739"/>
      <c r="E9" s="739"/>
      <c r="F9" s="739"/>
      <c r="G9" s="739"/>
      <c r="H9" s="739"/>
      <c r="I9" s="739"/>
      <c r="J9" s="739"/>
      <c r="K9" s="740"/>
      <c r="L9" s="689" t="s">
        <v>38</v>
      </c>
      <c r="M9" s="689"/>
      <c r="N9" s="689"/>
      <c r="O9" s="689"/>
      <c r="P9" s="689"/>
      <c r="Q9" s="689"/>
      <c r="R9" s="689"/>
      <c r="S9" s="689"/>
      <c r="T9" s="689"/>
      <c r="U9" s="689"/>
      <c r="V9" s="689"/>
      <c r="W9" s="689"/>
      <c r="X9" s="689"/>
      <c r="Y9" s="689"/>
      <c r="Z9" s="689"/>
      <c r="AA9" s="689"/>
      <c r="AB9" s="689"/>
      <c r="AC9" s="741"/>
    </row>
    <row r="10" spans="2:34" ht="21" customHeight="1" thickBot="1" x14ac:dyDescent="0.2">
      <c r="B10" s="737"/>
      <c r="C10" s="742" t="s">
        <v>93</v>
      </c>
      <c r="D10" s="743"/>
      <c r="E10" s="743"/>
      <c r="F10" s="743"/>
      <c r="G10" s="743"/>
      <c r="H10" s="743"/>
      <c r="I10" s="743"/>
      <c r="J10" s="743"/>
      <c r="K10" s="744"/>
      <c r="L10" s="742" t="s">
        <v>149</v>
      </c>
      <c r="M10" s="743"/>
      <c r="N10" s="743"/>
      <c r="O10" s="743"/>
      <c r="P10" s="743"/>
      <c r="Q10" s="743"/>
      <c r="R10" s="743"/>
      <c r="S10" s="743"/>
      <c r="T10" s="743"/>
      <c r="U10" s="743"/>
      <c r="V10" s="743"/>
      <c r="W10" s="743"/>
      <c r="X10" s="743"/>
      <c r="Y10" s="743"/>
      <c r="Z10" s="743"/>
      <c r="AA10" s="743"/>
      <c r="AB10" s="743"/>
      <c r="AC10" s="745"/>
    </row>
    <row r="11" spans="2:34" ht="21" customHeight="1" x14ac:dyDescent="0.15">
      <c r="B11" s="187"/>
      <c r="C11" s="70" t="s">
        <v>106</v>
      </c>
      <c r="D11" s="453" t="s">
        <v>289</v>
      </c>
      <c r="E11" s="453"/>
      <c r="F11" s="71" t="s">
        <v>82</v>
      </c>
      <c r="G11" s="767"/>
      <c r="H11" s="767"/>
      <c r="I11" s="768" t="s">
        <v>94</v>
      </c>
      <c r="J11" s="768"/>
      <c r="K11" s="769"/>
      <c r="L11" s="72" t="s">
        <v>106</v>
      </c>
      <c r="M11" s="746"/>
      <c r="N11" s="746"/>
      <c r="O11" s="746"/>
      <c r="P11" s="73" t="s">
        <v>82</v>
      </c>
      <c r="Q11" s="747"/>
      <c r="R11" s="747"/>
      <c r="S11" s="73" t="s">
        <v>94</v>
      </c>
      <c r="T11" s="770" t="s">
        <v>107</v>
      </c>
      <c r="U11" s="770"/>
      <c r="V11" s="746"/>
      <c r="W11" s="746"/>
      <c r="X11" s="746"/>
      <c r="Y11" s="73" t="s">
        <v>82</v>
      </c>
      <c r="Z11" s="747"/>
      <c r="AA11" s="747"/>
      <c r="AB11" s="73" t="s">
        <v>94</v>
      </c>
      <c r="AC11" s="188" t="s">
        <v>108</v>
      </c>
      <c r="AF11" s="748" t="s">
        <v>318</v>
      </c>
      <c r="AG11" s="749"/>
      <c r="AH11" s="750"/>
    </row>
    <row r="12" spans="2:34" ht="27" customHeight="1" thickBot="1" x14ac:dyDescent="0.2">
      <c r="B12" s="754" t="s">
        <v>150</v>
      </c>
      <c r="C12" s="755" t="s">
        <v>107</v>
      </c>
      <c r="D12" s="756"/>
      <c r="E12" s="757"/>
      <c r="F12" s="757"/>
      <c r="G12" s="74" t="s">
        <v>82</v>
      </c>
      <c r="H12" s="758"/>
      <c r="I12" s="758"/>
      <c r="J12" s="74" t="s">
        <v>94</v>
      </c>
      <c r="K12" s="75" t="s">
        <v>108</v>
      </c>
      <c r="L12" s="759" t="s">
        <v>20</v>
      </c>
      <c r="M12" s="759"/>
      <c r="N12" s="759"/>
      <c r="O12" s="759"/>
      <c r="P12" s="759"/>
      <c r="Q12" s="759"/>
      <c r="R12" s="759"/>
      <c r="S12" s="759"/>
      <c r="T12" s="760"/>
      <c r="U12" s="761" t="s">
        <v>95</v>
      </c>
      <c r="V12" s="762"/>
      <c r="W12" s="762"/>
      <c r="X12" s="762"/>
      <c r="Y12" s="762"/>
      <c r="Z12" s="762"/>
      <c r="AA12" s="762"/>
      <c r="AB12" s="762"/>
      <c r="AC12" s="763"/>
      <c r="AF12" s="751"/>
      <c r="AG12" s="752"/>
      <c r="AH12" s="753"/>
    </row>
    <row r="13" spans="2:34" ht="21" customHeight="1" x14ac:dyDescent="0.15">
      <c r="B13" s="754"/>
      <c r="C13" s="764" t="s">
        <v>37</v>
      </c>
      <c r="D13" s="765"/>
      <c r="E13" s="765"/>
      <c r="F13" s="765"/>
      <c r="G13" s="765"/>
      <c r="H13" s="765"/>
      <c r="I13" s="765"/>
      <c r="J13" s="765"/>
      <c r="K13" s="766"/>
      <c r="L13" s="784" t="s">
        <v>279</v>
      </c>
      <c r="M13" s="784"/>
      <c r="N13" s="785"/>
      <c r="O13" s="786" t="s">
        <v>17</v>
      </c>
      <c r="P13" s="784"/>
      <c r="Q13" s="784"/>
      <c r="R13" s="787" t="s">
        <v>3</v>
      </c>
      <c r="S13" s="788"/>
      <c r="T13" s="789"/>
      <c r="U13" s="790" t="s">
        <v>279</v>
      </c>
      <c r="V13" s="784"/>
      <c r="W13" s="785"/>
      <c r="X13" s="786" t="s">
        <v>17</v>
      </c>
      <c r="Y13" s="784"/>
      <c r="Z13" s="785"/>
      <c r="AA13" s="791" t="s">
        <v>3</v>
      </c>
      <c r="AB13" s="791"/>
      <c r="AC13" s="792"/>
      <c r="AF13" s="771" t="s">
        <v>97</v>
      </c>
      <c r="AG13" s="773" t="s">
        <v>96</v>
      </c>
      <c r="AH13" s="775" t="s">
        <v>151</v>
      </c>
    </row>
    <row r="14" spans="2:34" ht="22.5" customHeight="1" thickBot="1" x14ac:dyDescent="0.2">
      <c r="B14" s="76"/>
      <c r="C14" s="777" t="s">
        <v>336</v>
      </c>
      <c r="D14" s="778"/>
      <c r="E14" s="778"/>
      <c r="F14" s="778"/>
      <c r="G14" s="778"/>
      <c r="H14" s="779"/>
      <c r="I14" s="684" t="s">
        <v>18</v>
      </c>
      <c r="J14" s="780"/>
      <c r="K14" s="781"/>
      <c r="L14" s="431" t="s">
        <v>130</v>
      </c>
      <c r="M14" s="431"/>
      <c r="N14" s="432"/>
      <c r="O14" s="430" t="s">
        <v>131</v>
      </c>
      <c r="P14" s="431"/>
      <c r="Q14" s="431"/>
      <c r="R14" s="782" t="s">
        <v>132</v>
      </c>
      <c r="S14" s="448"/>
      <c r="T14" s="783"/>
      <c r="U14" s="446" t="s">
        <v>141</v>
      </c>
      <c r="V14" s="431"/>
      <c r="W14" s="432"/>
      <c r="X14" s="430" t="s">
        <v>280</v>
      </c>
      <c r="Y14" s="431"/>
      <c r="Z14" s="432"/>
      <c r="AA14" s="793" t="s">
        <v>113</v>
      </c>
      <c r="AB14" s="793"/>
      <c r="AC14" s="794"/>
      <c r="AF14" s="772"/>
      <c r="AG14" s="774"/>
      <c r="AH14" s="776"/>
    </row>
    <row r="15" spans="2:34" ht="26.1" customHeight="1" thickTop="1" x14ac:dyDescent="0.15">
      <c r="B15" s="77"/>
      <c r="C15" s="795"/>
      <c r="D15" s="795"/>
      <c r="E15" s="795"/>
      <c r="F15" s="795"/>
      <c r="G15" s="795"/>
      <c r="H15" s="795"/>
      <c r="I15" s="796"/>
      <c r="J15" s="797"/>
      <c r="K15" s="798"/>
      <c r="L15" s="799" t="str">
        <f>IF(COUNT(O15)=0,"",C15)</f>
        <v/>
      </c>
      <c r="M15" s="800" t="str">
        <f>IF(COUNT(J15)=0,"",J15)</f>
        <v/>
      </c>
      <c r="N15" s="801" t="str">
        <f>IF(COUNT(K15)=0,"",K15)</f>
        <v/>
      </c>
      <c r="O15" s="860"/>
      <c r="P15" s="861"/>
      <c r="Q15" s="861"/>
      <c r="R15" s="799" t="str">
        <f>IF(COUNT(O15)=0,"",(100-O15)/100*L15)</f>
        <v/>
      </c>
      <c r="S15" s="800"/>
      <c r="T15" s="802"/>
      <c r="U15" s="868" t="str">
        <f>IF(AG15=0,"",AH15)</f>
        <v/>
      </c>
      <c r="V15" s="869"/>
      <c r="W15" s="870"/>
      <c r="X15" s="880"/>
      <c r="Y15" s="881"/>
      <c r="Z15" s="882"/>
      <c r="AA15" s="892" t="str">
        <f>IF(COUNT(X15)=0,"",U15+X15)</f>
        <v/>
      </c>
      <c r="AB15" s="893"/>
      <c r="AC15" s="894"/>
      <c r="AF15" s="205" t="str">
        <f>IF(C15=0,"",C15)</f>
        <v/>
      </c>
      <c r="AG15" s="206"/>
      <c r="AH15" s="902" t="str">
        <f>IF(AG15=0,"",(AG15/AF15)*100)</f>
        <v/>
      </c>
    </row>
    <row r="16" spans="2:34" ht="26.1" customHeight="1" x14ac:dyDescent="0.15">
      <c r="B16" s="78"/>
      <c r="C16" s="803"/>
      <c r="D16" s="803"/>
      <c r="E16" s="803"/>
      <c r="F16" s="803"/>
      <c r="G16" s="803"/>
      <c r="H16" s="803"/>
      <c r="I16" s="804"/>
      <c r="J16" s="805"/>
      <c r="K16" s="806"/>
      <c r="L16" s="807" t="str">
        <f t="shared" ref="L16:L29" si="0">IF(COUNT(O16)=0,"",C16)</f>
        <v/>
      </c>
      <c r="M16" s="808" t="str">
        <f t="shared" ref="M16:M29" si="1">IF(COUNT(J16)=0,"",J16)</f>
        <v/>
      </c>
      <c r="N16" s="809" t="str">
        <f t="shared" ref="N16:N29" si="2">IF(COUNT(K16)=0,"",K16)</f>
        <v/>
      </c>
      <c r="O16" s="862"/>
      <c r="P16" s="863"/>
      <c r="Q16" s="863"/>
      <c r="R16" s="810" t="str">
        <f t="shared" ref="R16:R29" si="3">IF(COUNT(O16)=0,"",(100-O16)/100*L16)</f>
        <v/>
      </c>
      <c r="S16" s="808"/>
      <c r="T16" s="811"/>
      <c r="U16" s="871" t="str">
        <f t="shared" ref="U16:U29" si="4">IF(AG16=0,"",AH16)</f>
        <v/>
      </c>
      <c r="V16" s="872"/>
      <c r="W16" s="873"/>
      <c r="X16" s="883"/>
      <c r="Y16" s="884"/>
      <c r="Z16" s="885"/>
      <c r="AA16" s="895" t="str">
        <f t="shared" ref="AA16:AA29" si="5">IF(COUNT(X16)=0,"",U16+X16)</f>
        <v/>
      </c>
      <c r="AB16" s="896"/>
      <c r="AC16" s="897"/>
      <c r="AF16" s="205" t="str">
        <f t="shared" ref="AF16:AF30" si="6">IF(C16=0,"",C16)</f>
        <v/>
      </c>
      <c r="AG16" s="207"/>
      <c r="AH16" s="903" t="str">
        <f t="shared" ref="AH16:AH29" si="7">IF(AG16=0,"",(AG16/AF16)*100)</f>
        <v/>
      </c>
    </row>
    <row r="17" spans="2:34" ht="26.1" customHeight="1" x14ac:dyDescent="0.15">
      <c r="B17" s="78"/>
      <c r="C17" s="803"/>
      <c r="D17" s="803"/>
      <c r="E17" s="803"/>
      <c r="F17" s="803"/>
      <c r="G17" s="803"/>
      <c r="H17" s="803"/>
      <c r="I17" s="804"/>
      <c r="J17" s="805"/>
      <c r="K17" s="806"/>
      <c r="L17" s="807" t="str">
        <f t="shared" si="0"/>
        <v/>
      </c>
      <c r="M17" s="808" t="str">
        <f t="shared" si="1"/>
        <v/>
      </c>
      <c r="N17" s="809" t="str">
        <f t="shared" si="2"/>
        <v/>
      </c>
      <c r="O17" s="862"/>
      <c r="P17" s="863"/>
      <c r="Q17" s="863"/>
      <c r="R17" s="810" t="str">
        <f t="shared" si="3"/>
        <v/>
      </c>
      <c r="S17" s="808"/>
      <c r="T17" s="811"/>
      <c r="U17" s="871" t="str">
        <f t="shared" si="4"/>
        <v/>
      </c>
      <c r="V17" s="872"/>
      <c r="W17" s="873"/>
      <c r="X17" s="883"/>
      <c r="Y17" s="884"/>
      <c r="Z17" s="885"/>
      <c r="AA17" s="895" t="str">
        <f t="shared" si="5"/>
        <v/>
      </c>
      <c r="AB17" s="896"/>
      <c r="AC17" s="897"/>
      <c r="AF17" s="205" t="str">
        <f t="shared" si="6"/>
        <v/>
      </c>
      <c r="AG17" s="207"/>
      <c r="AH17" s="904" t="str">
        <f t="shared" si="7"/>
        <v/>
      </c>
    </row>
    <row r="18" spans="2:34" ht="26.1" customHeight="1" x14ac:dyDescent="0.15">
      <c r="B18" s="78"/>
      <c r="C18" s="803"/>
      <c r="D18" s="803"/>
      <c r="E18" s="803"/>
      <c r="F18" s="803"/>
      <c r="G18" s="803"/>
      <c r="H18" s="803"/>
      <c r="I18" s="804"/>
      <c r="J18" s="805"/>
      <c r="K18" s="806"/>
      <c r="L18" s="807" t="str">
        <f t="shared" si="0"/>
        <v/>
      </c>
      <c r="M18" s="808" t="str">
        <f t="shared" si="1"/>
        <v/>
      </c>
      <c r="N18" s="809" t="str">
        <f t="shared" si="2"/>
        <v/>
      </c>
      <c r="O18" s="862"/>
      <c r="P18" s="863"/>
      <c r="Q18" s="863"/>
      <c r="R18" s="810" t="str">
        <f t="shared" si="3"/>
        <v/>
      </c>
      <c r="S18" s="808"/>
      <c r="T18" s="811"/>
      <c r="U18" s="871" t="str">
        <f t="shared" si="4"/>
        <v/>
      </c>
      <c r="V18" s="872"/>
      <c r="W18" s="873"/>
      <c r="X18" s="883"/>
      <c r="Y18" s="884"/>
      <c r="Z18" s="885"/>
      <c r="AA18" s="895" t="str">
        <f t="shared" si="5"/>
        <v/>
      </c>
      <c r="AB18" s="896"/>
      <c r="AC18" s="897"/>
      <c r="AF18" s="205" t="str">
        <f t="shared" si="6"/>
        <v/>
      </c>
      <c r="AG18" s="207"/>
      <c r="AH18" s="904" t="str">
        <f t="shared" si="7"/>
        <v/>
      </c>
    </row>
    <row r="19" spans="2:34" ht="26.1" customHeight="1" x14ac:dyDescent="0.15">
      <c r="B19" s="78"/>
      <c r="C19" s="803"/>
      <c r="D19" s="803"/>
      <c r="E19" s="803"/>
      <c r="F19" s="803"/>
      <c r="G19" s="803"/>
      <c r="H19" s="803"/>
      <c r="I19" s="804"/>
      <c r="J19" s="805"/>
      <c r="K19" s="806"/>
      <c r="L19" s="807" t="str">
        <f t="shared" si="0"/>
        <v/>
      </c>
      <c r="M19" s="808" t="str">
        <f t="shared" si="1"/>
        <v/>
      </c>
      <c r="N19" s="809" t="str">
        <f t="shared" si="2"/>
        <v/>
      </c>
      <c r="O19" s="862"/>
      <c r="P19" s="863"/>
      <c r="Q19" s="863"/>
      <c r="R19" s="810" t="str">
        <f t="shared" si="3"/>
        <v/>
      </c>
      <c r="S19" s="808"/>
      <c r="T19" s="811"/>
      <c r="U19" s="871" t="str">
        <f t="shared" si="4"/>
        <v/>
      </c>
      <c r="V19" s="872"/>
      <c r="W19" s="873"/>
      <c r="X19" s="883"/>
      <c r="Y19" s="884"/>
      <c r="Z19" s="885"/>
      <c r="AA19" s="895" t="str">
        <f t="shared" si="5"/>
        <v/>
      </c>
      <c r="AB19" s="896"/>
      <c r="AC19" s="897"/>
      <c r="AF19" s="205" t="str">
        <f t="shared" si="6"/>
        <v/>
      </c>
      <c r="AG19" s="207"/>
      <c r="AH19" s="904" t="str">
        <f t="shared" si="7"/>
        <v/>
      </c>
    </row>
    <row r="20" spans="2:34" ht="26.1" customHeight="1" x14ac:dyDescent="0.15">
      <c r="B20" s="78"/>
      <c r="C20" s="803"/>
      <c r="D20" s="803"/>
      <c r="E20" s="803"/>
      <c r="F20" s="803"/>
      <c r="G20" s="803"/>
      <c r="H20" s="803"/>
      <c r="I20" s="804"/>
      <c r="J20" s="805"/>
      <c r="K20" s="806"/>
      <c r="L20" s="807" t="str">
        <f t="shared" si="0"/>
        <v/>
      </c>
      <c r="M20" s="808" t="str">
        <f t="shared" si="1"/>
        <v/>
      </c>
      <c r="N20" s="809" t="str">
        <f t="shared" si="2"/>
        <v/>
      </c>
      <c r="O20" s="862"/>
      <c r="P20" s="863"/>
      <c r="Q20" s="863"/>
      <c r="R20" s="810" t="str">
        <f t="shared" si="3"/>
        <v/>
      </c>
      <c r="S20" s="808"/>
      <c r="T20" s="811"/>
      <c r="U20" s="871" t="str">
        <f t="shared" si="4"/>
        <v/>
      </c>
      <c r="V20" s="872"/>
      <c r="W20" s="873"/>
      <c r="X20" s="883"/>
      <c r="Y20" s="884"/>
      <c r="Z20" s="885"/>
      <c r="AA20" s="895" t="str">
        <f t="shared" si="5"/>
        <v/>
      </c>
      <c r="AB20" s="896"/>
      <c r="AC20" s="897"/>
      <c r="AF20" s="205" t="str">
        <f t="shared" si="6"/>
        <v/>
      </c>
      <c r="AG20" s="207"/>
      <c r="AH20" s="904" t="str">
        <f t="shared" si="7"/>
        <v/>
      </c>
    </row>
    <row r="21" spans="2:34" ht="26.1" customHeight="1" x14ac:dyDescent="0.15">
      <c r="B21" s="78"/>
      <c r="C21" s="803"/>
      <c r="D21" s="803"/>
      <c r="E21" s="803"/>
      <c r="F21" s="803"/>
      <c r="G21" s="803"/>
      <c r="H21" s="803"/>
      <c r="I21" s="804"/>
      <c r="J21" s="805"/>
      <c r="K21" s="806"/>
      <c r="L21" s="807" t="str">
        <f t="shared" si="0"/>
        <v/>
      </c>
      <c r="M21" s="808" t="str">
        <f t="shared" si="1"/>
        <v/>
      </c>
      <c r="N21" s="809" t="str">
        <f t="shared" si="2"/>
        <v/>
      </c>
      <c r="O21" s="862"/>
      <c r="P21" s="863"/>
      <c r="Q21" s="863"/>
      <c r="R21" s="810" t="str">
        <f t="shared" si="3"/>
        <v/>
      </c>
      <c r="S21" s="808"/>
      <c r="T21" s="811"/>
      <c r="U21" s="871" t="str">
        <f t="shared" si="4"/>
        <v/>
      </c>
      <c r="V21" s="872"/>
      <c r="W21" s="873"/>
      <c r="X21" s="883"/>
      <c r="Y21" s="884"/>
      <c r="Z21" s="885"/>
      <c r="AA21" s="895" t="str">
        <f t="shared" si="5"/>
        <v/>
      </c>
      <c r="AB21" s="896"/>
      <c r="AC21" s="897"/>
      <c r="AF21" s="205" t="str">
        <f t="shared" si="6"/>
        <v/>
      </c>
      <c r="AG21" s="207"/>
      <c r="AH21" s="904" t="str">
        <f t="shared" si="7"/>
        <v/>
      </c>
    </row>
    <row r="22" spans="2:34" ht="26.1" customHeight="1" x14ac:dyDescent="0.15">
      <c r="B22" s="78"/>
      <c r="C22" s="803"/>
      <c r="D22" s="803"/>
      <c r="E22" s="803"/>
      <c r="F22" s="803"/>
      <c r="G22" s="803"/>
      <c r="H22" s="803"/>
      <c r="I22" s="804"/>
      <c r="J22" s="805"/>
      <c r="K22" s="806"/>
      <c r="L22" s="807" t="str">
        <f t="shared" si="0"/>
        <v/>
      </c>
      <c r="M22" s="808" t="str">
        <f t="shared" si="1"/>
        <v/>
      </c>
      <c r="N22" s="809" t="str">
        <f t="shared" si="2"/>
        <v/>
      </c>
      <c r="O22" s="862"/>
      <c r="P22" s="863"/>
      <c r="Q22" s="863"/>
      <c r="R22" s="810" t="str">
        <f t="shared" si="3"/>
        <v/>
      </c>
      <c r="S22" s="808"/>
      <c r="T22" s="811"/>
      <c r="U22" s="871" t="str">
        <f t="shared" si="4"/>
        <v/>
      </c>
      <c r="V22" s="872"/>
      <c r="W22" s="873"/>
      <c r="X22" s="883"/>
      <c r="Y22" s="884"/>
      <c r="Z22" s="885"/>
      <c r="AA22" s="895" t="str">
        <f t="shared" si="5"/>
        <v/>
      </c>
      <c r="AB22" s="896"/>
      <c r="AC22" s="897"/>
      <c r="AF22" s="205" t="str">
        <f t="shared" si="6"/>
        <v/>
      </c>
      <c r="AG22" s="207"/>
      <c r="AH22" s="904" t="str">
        <f t="shared" si="7"/>
        <v/>
      </c>
    </row>
    <row r="23" spans="2:34" ht="26.1" customHeight="1" x14ac:dyDescent="0.15">
      <c r="B23" s="78"/>
      <c r="C23" s="803"/>
      <c r="D23" s="803"/>
      <c r="E23" s="803"/>
      <c r="F23" s="803"/>
      <c r="G23" s="803"/>
      <c r="H23" s="803"/>
      <c r="I23" s="804"/>
      <c r="J23" s="805"/>
      <c r="K23" s="806"/>
      <c r="L23" s="807" t="str">
        <f t="shared" si="0"/>
        <v/>
      </c>
      <c r="M23" s="808" t="str">
        <f t="shared" si="1"/>
        <v/>
      </c>
      <c r="N23" s="809" t="str">
        <f t="shared" si="2"/>
        <v/>
      </c>
      <c r="O23" s="862"/>
      <c r="P23" s="863"/>
      <c r="Q23" s="863"/>
      <c r="R23" s="810" t="str">
        <f t="shared" si="3"/>
        <v/>
      </c>
      <c r="S23" s="808"/>
      <c r="T23" s="811"/>
      <c r="U23" s="871" t="str">
        <f t="shared" si="4"/>
        <v/>
      </c>
      <c r="V23" s="872"/>
      <c r="W23" s="873"/>
      <c r="X23" s="883"/>
      <c r="Y23" s="884"/>
      <c r="Z23" s="885"/>
      <c r="AA23" s="895" t="str">
        <f t="shared" si="5"/>
        <v/>
      </c>
      <c r="AB23" s="896"/>
      <c r="AC23" s="897"/>
      <c r="AF23" s="205" t="str">
        <f t="shared" si="6"/>
        <v/>
      </c>
      <c r="AG23" s="207"/>
      <c r="AH23" s="904" t="str">
        <f t="shared" si="7"/>
        <v/>
      </c>
    </row>
    <row r="24" spans="2:34" ht="26.1" customHeight="1" x14ac:dyDescent="0.15">
      <c r="B24" s="79"/>
      <c r="C24" s="803"/>
      <c r="D24" s="803"/>
      <c r="E24" s="803"/>
      <c r="F24" s="803"/>
      <c r="G24" s="803"/>
      <c r="H24" s="803"/>
      <c r="I24" s="804"/>
      <c r="J24" s="805"/>
      <c r="K24" s="806"/>
      <c r="L24" s="807" t="str">
        <f t="shared" si="0"/>
        <v/>
      </c>
      <c r="M24" s="808" t="str">
        <f t="shared" si="1"/>
        <v/>
      </c>
      <c r="N24" s="809" t="str">
        <f t="shared" si="2"/>
        <v/>
      </c>
      <c r="O24" s="862"/>
      <c r="P24" s="863"/>
      <c r="Q24" s="863"/>
      <c r="R24" s="810" t="str">
        <f t="shared" si="3"/>
        <v/>
      </c>
      <c r="S24" s="808"/>
      <c r="T24" s="811"/>
      <c r="U24" s="871" t="str">
        <f t="shared" si="4"/>
        <v/>
      </c>
      <c r="V24" s="872"/>
      <c r="W24" s="873"/>
      <c r="X24" s="883"/>
      <c r="Y24" s="884"/>
      <c r="Z24" s="885"/>
      <c r="AA24" s="895" t="str">
        <f t="shared" si="5"/>
        <v/>
      </c>
      <c r="AB24" s="896"/>
      <c r="AC24" s="897"/>
      <c r="AF24" s="205" t="str">
        <f t="shared" si="6"/>
        <v/>
      </c>
      <c r="AG24" s="207"/>
      <c r="AH24" s="904" t="str">
        <f t="shared" si="7"/>
        <v/>
      </c>
    </row>
    <row r="25" spans="2:34" ht="26.1" customHeight="1" x14ac:dyDescent="0.15">
      <c r="B25" s="79"/>
      <c r="C25" s="803"/>
      <c r="D25" s="803"/>
      <c r="E25" s="803"/>
      <c r="F25" s="803"/>
      <c r="G25" s="803"/>
      <c r="H25" s="803"/>
      <c r="I25" s="804"/>
      <c r="J25" s="805"/>
      <c r="K25" s="806"/>
      <c r="L25" s="807" t="str">
        <f t="shared" si="0"/>
        <v/>
      </c>
      <c r="M25" s="808" t="str">
        <f t="shared" si="1"/>
        <v/>
      </c>
      <c r="N25" s="809" t="str">
        <f t="shared" si="2"/>
        <v/>
      </c>
      <c r="O25" s="862"/>
      <c r="P25" s="863"/>
      <c r="Q25" s="863"/>
      <c r="R25" s="810" t="str">
        <f t="shared" si="3"/>
        <v/>
      </c>
      <c r="S25" s="808"/>
      <c r="T25" s="811"/>
      <c r="U25" s="871" t="str">
        <f t="shared" si="4"/>
        <v/>
      </c>
      <c r="V25" s="872"/>
      <c r="W25" s="873"/>
      <c r="X25" s="883"/>
      <c r="Y25" s="884"/>
      <c r="Z25" s="885"/>
      <c r="AA25" s="895" t="str">
        <f t="shared" si="5"/>
        <v/>
      </c>
      <c r="AB25" s="896"/>
      <c r="AC25" s="897"/>
      <c r="AF25" s="205" t="str">
        <f t="shared" si="6"/>
        <v/>
      </c>
      <c r="AG25" s="207"/>
      <c r="AH25" s="904" t="str">
        <f t="shared" si="7"/>
        <v/>
      </c>
    </row>
    <row r="26" spans="2:34" ht="26.1" customHeight="1" x14ac:dyDescent="0.15">
      <c r="B26" s="79"/>
      <c r="C26" s="803"/>
      <c r="D26" s="803"/>
      <c r="E26" s="803"/>
      <c r="F26" s="803"/>
      <c r="G26" s="803"/>
      <c r="H26" s="803"/>
      <c r="I26" s="804"/>
      <c r="J26" s="805"/>
      <c r="K26" s="806"/>
      <c r="L26" s="807" t="str">
        <f t="shared" si="0"/>
        <v/>
      </c>
      <c r="M26" s="808" t="str">
        <f t="shared" si="1"/>
        <v/>
      </c>
      <c r="N26" s="809" t="str">
        <f t="shared" si="2"/>
        <v/>
      </c>
      <c r="O26" s="862"/>
      <c r="P26" s="863"/>
      <c r="Q26" s="863"/>
      <c r="R26" s="810" t="str">
        <f t="shared" si="3"/>
        <v/>
      </c>
      <c r="S26" s="808"/>
      <c r="T26" s="811"/>
      <c r="U26" s="871" t="str">
        <f t="shared" si="4"/>
        <v/>
      </c>
      <c r="V26" s="872"/>
      <c r="W26" s="873"/>
      <c r="X26" s="883"/>
      <c r="Y26" s="884"/>
      <c r="Z26" s="885"/>
      <c r="AA26" s="895" t="str">
        <f t="shared" si="5"/>
        <v/>
      </c>
      <c r="AB26" s="896"/>
      <c r="AC26" s="897"/>
      <c r="AF26" s="205" t="str">
        <f t="shared" si="6"/>
        <v/>
      </c>
      <c r="AG26" s="207"/>
      <c r="AH26" s="904" t="str">
        <f t="shared" si="7"/>
        <v/>
      </c>
    </row>
    <row r="27" spans="2:34" ht="26.1" customHeight="1" x14ac:dyDescent="0.15">
      <c r="B27" s="79"/>
      <c r="C27" s="803"/>
      <c r="D27" s="803"/>
      <c r="E27" s="803"/>
      <c r="F27" s="803"/>
      <c r="G27" s="803"/>
      <c r="H27" s="803"/>
      <c r="I27" s="804"/>
      <c r="J27" s="805"/>
      <c r="K27" s="806"/>
      <c r="L27" s="807" t="str">
        <f t="shared" si="0"/>
        <v/>
      </c>
      <c r="M27" s="808" t="str">
        <f t="shared" si="1"/>
        <v/>
      </c>
      <c r="N27" s="809" t="str">
        <f t="shared" si="2"/>
        <v/>
      </c>
      <c r="O27" s="862"/>
      <c r="P27" s="863"/>
      <c r="Q27" s="863"/>
      <c r="R27" s="810" t="str">
        <f t="shared" si="3"/>
        <v/>
      </c>
      <c r="S27" s="808"/>
      <c r="T27" s="811"/>
      <c r="U27" s="871" t="str">
        <f t="shared" si="4"/>
        <v/>
      </c>
      <c r="V27" s="872"/>
      <c r="W27" s="873"/>
      <c r="X27" s="883"/>
      <c r="Y27" s="884"/>
      <c r="Z27" s="885"/>
      <c r="AA27" s="895" t="str">
        <f t="shared" si="5"/>
        <v/>
      </c>
      <c r="AB27" s="896"/>
      <c r="AC27" s="897"/>
      <c r="AF27" s="205" t="str">
        <f t="shared" si="6"/>
        <v/>
      </c>
      <c r="AG27" s="207"/>
      <c r="AH27" s="904" t="str">
        <f t="shared" si="7"/>
        <v/>
      </c>
    </row>
    <row r="28" spans="2:34" ht="26.1" customHeight="1" x14ac:dyDescent="0.15">
      <c r="B28" s="79"/>
      <c r="C28" s="803"/>
      <c r="D28" s="803"/>
      <c r="E28" s="803"/>
      <c r="F28" s="803"/>
      <c r="G28" s="803"/>
      <c r="H28" s="803"/>
      <c r="I28" s="804"/>
      <c r="J28" s="805"/>
      <c r="K28" s="806"/>
      <c r="L28" s="807" t="str">
        <f t="shared" si="0"/>
        <v/>
      </c>
      <c r="M28" s="808" t="str">
        <f t="shared" si="1"/>
        <v/>
      </c>
      <c r="N28" s="809" t="str">
        <f t="shared" si="2"/>
        <v/>
      </c>
      <c r="O28" s="862"/>
      <c r="P28" s="863"/>
      <c r="Q28" s="863"/>
      <c r="R28" s="810" t="str">
        <f t="shared" si="3"/>
        <v/>
      </c>
      <c r="S28" s="808"/>
      <c r="T28" s="811"/>
      <c r="U28" s="871" t="str">
        <f t="shared" si="4"/>
        <v/>
      </c>
      <c r="V28" s="872"/>
      <c r="W28" s="873"/>
      <c r="X28" s="883"/>
      <c r="Y28" s="884"/>
      <c r="Z28" s="885"/>
      <c r="AA28" s="895" t="str">
        <f t="shared" si="5"/>
        <v/>
      </c>
      <c r="AB28" s="896"/>
      <c r="AC28" s="897"/>
      <c r="AF28" s="205" t="str">
        <f t="shared" si="6"/>
        <v/>
      </c>
      <c r="AG28" s="207"/>
      <c r="AH28" s="904" t="str">
        <f t="shared" si="7"/>
        <v/>
      </c>
    </row>
    <row r="29" spans="2:34" ht="26.1" customHeight="1" thickBot="1" x14ac:dyDescent="0.2">
      <c r="B29" s="80" t="s">
        <v>119</v>
      </c>
      <c r="C29" s="820"/>
      <c r="D29" s="820"/>
      <c r="E29" s="820"/>
      <c r="F29" s="820"/>
      <c r="G29" s="820"/>
      <c r="H29" s="820"/>
      <c r="I29" s="821"/>
      <c r="J29" s="822"/>
      <c r="K29" s="823"/>
      <c r="L29" s="824" t="str">
        <f t="shared" si="0"/>
        <v/>
      </c>
      <c r="M29" s="825" t="str">
        <f t="shared" si="1"/>
        <v/>
      </c>
      <c r="N29" s="826" t="str">
        <f t="shared" si="2"/>
        <v/>
      </c>
      <c r="O29" s="864"/>
      <c r="P29" s="865"/>
      <c r="Q29" s="865"/>
      <c r="R29" s="827" t="str">
        <f t="shared" si="3"/>
        <v/>
      </c>
      <c r="S29" s="825"/>
      <c r="T29" s="828"/>
      <c r="U29" s="874" t="str">
        <f t="shared" si="4"/>
        <v/>
      </c>
      <c r="V29" s="875"/>
      <c r="W29" s="876"/>
      <c r="X29" s="886"/>
      <c r="Y29" s="887"/>
      <c r="Z29" s="888"/>
      <c r="AA29" s="898" t="str">
        <f t="shared" si="5"/>
        <v/>
      </c>
      <c r="AB29" s="899"/>
      <c r="AC29" s="900"/>
      <c r="AF29" s="208" t="str">
        <f t="shared" si="6"/>
        <v/>
      </c>
      <c r="AG29" s="209"/>
      <c r="AH29" s="905" t="str">
        <f t="shared" si="7"/>
        <v/>
      </c>
    </row>
    <row r="30" spans="2:34" ht="25.5" customHeight="1" thickTop="1" thickBot="1" x14ac:dyDescent="0.2">
      <c r="B30" s="189" t="s">
        <v>19</v>
      </c>
      <c r="C30" s="812" t="str">
        <f>IF(COUNT(C15:C29)=0,"",SUM(C15:C29))</f>
        <v/>
      </c>
      <c r="D30" s="812" t="str">
        <f>IF(COUNT(D17:D29)=0,"",SUM(D17:D29))</f>
        <v/>
      </c>
      <c r="E30" s="812" t="str">
        <f>IF(COUNT(E17:E29)=0,"",SUM(E17:E29))</f>
        <v/>
      </c>
      <c r="F30" s="812" t="str">
        <f>IF(COUNT(F17:F29)=0,"",SUM(F17:F29))</f>
        <v/>
      </c>
      <c r="G30" s="812" t="str">
        <f>IF(COUNT(G17:G29)=0,"",SUM(G17:G29))</f>
        <v/>
      </c>
      <c r="H30" s="812" t="str">
        <f>IF(COUNT(H17:H29)=0,"",SUM(H17:H29))</f>
        <v/>
      </c>
      <c r="I30" s="813"/>
      <c r="J30" s="814"/>
      <c r="K30" s="815"/>
      <c r="L30" s="816" t="str">
        <f>IF(COUNT(L15:L29)=0,"",SUM(L15:L29))</f>
        <v/>
      </c>
      <c r="M30" s="817"/>
      <c r="N30" s="818"/>
      <c r="O30" s="866" t="str">
        <f>IF(COUNT(L30)=0,"",((L30-R30)/L30)*100)</f>
        <v/>
      </c>
      <c r="P30" s="867" t="str">
        <f>IF(COUNT(O30)=0,"",((O30-N30)/O30)*100)</f>
        <v/>
      </c>
      <c r="Q30" s="867" t="str">
        <f>IF(COUNT(P30)=0,"",((P30-O30)/P30)*100)</f>
        <v/>
      </c>
      <c r="R30" s="816" t="str">
        <f>IF(COUNT(R15:R29)=0,"",SUM(R15:R29))</f>
        <v/>
      </c>
      <c r="S30" s="817"/>
      <c r="T30" s="819"/>
      <c r="U30" s="877" t="str">
        <f>IF(AG30=0,"",AH30)</f>
        <v/>
      </c>
      <c r="V30" s="878"/>
      <c r="W30" s="879"/>
      <c r="X30" s="889"/>
      <c r="Y30" s="890"/>
      <c r="Z30" s="891"/>
      <c r="AA30" s="866" t="str">
        <f>IF(COUNT(X30)=0,"",U30+X30)</f>
        <v/>
      </c>
      <c r="AB30" s="867"/>
      <c r="AC30" s="901"/>
      <c r="AF30" s="210" t="str">
        <f t="shared" si="6"/>
        <v/>
      </c>
      <c r="AG30" s="211" t="str">
        <f>IF(COUNT(AG15:AG29)=0,"",SUM(AG15:AG29))</f>
        <v/>
      </c>
      <c r="AH30" s="906" t="str">
        <f>IF(COUNT(AG15:AG29)=0,"",(AG30/AF30)*100)</f>
        <v/>
      </c>
    </row>
    <row r="31" spans="2:34" x14ac:dyDescent="0.15">
      <c r="B31" s="44"/>
      <c r="C31" s="44"/>
      <c r="D31" s="44"/>
      <c r="E31" s="44"/>
      <c r="F31" s="44"/>
      <c r="G31" s="44"/>
      <c r="H31" s="44"/>
      <c r="I31" s="44"/>
      <c r="J31" s="44"/>
      <c r="K31" s="44"/>
      <c r="L31" s="190"/>
      <c r="M31" s="190"/>
      <c r="N31" s="190"/>
      <c r="O31" s="190"/>
      <c r="P31" s="190"/>
      <c r="Q31" s="190"/>
      <c r="R31" s="191"/>
      <c r="S31" s="191"/>
      <c r="T31" s="191"/>
      <c r="U31" s="191"/>
      <c r="V31" s="191"/>
      <c r="W31" s="191"/>
      <c r="X31" s="191"/>
      <c r="Y31" s="191"/>
      <c r="Z31" s="191"/>
      <c r="AA31" s="191"/>
    </row>
    <row r="32" spans="2:34" x14ac:dyDescent="0.15">
      <c r="B32" t="s">
        <v>287</v>
      </c>
    </row>
    <row r="42" spans="32:32" x14ac:dyDescent="0.15">
      <c r="AF42" s="192"/>
    </row>
  </sheetData>
  <mergeCells count="167">
    <mergeCell ref="X30:Z30"/>
    <mergeCell ref="AA30:AC30"/>
    <mergeCell ref="C30:H30"/>
    <mergeCell ref="I30:K30"/>
    <mergeCell ref="L30:N30"/>
    <mergeCell ref="O30:Q30"/>
    <mergeCell ref="R30:T30"/>
    <mergeCell ref="U30:W30"/>
    <mergeCell ref="X28:Z28"/>
    <mergeCell ref="AA28:AC28"/>
    <mergeCell ref="C29:H29"/>
    <mergeCell ref="I29:K29"/>
    <mergeCell ref="L29:N29"/>
    <mergeCell ref="O29:Q29"/>
    <mergeCell ref="R29:T29"/>
    <mergeCell ref="U29:W29"/>
    <mergeCell ref="X29:Z29"/>
    <mergeCell ref="AA29:AC29"/>
    <mergeCell ref="C28:H28"/>
    <mergeCell ref="I28:K28"/>
    <mergeCell ref="L28:N28"/>
    <mergeCell ref="O28:Q28"/>
    <mergeCell ref="R28:T28"/>
    <mergeCell ref="U28:W28"/>
    <mergeCell ref="X26:Z26"/>
    <mergeCell ref="AA26:AC26"/>
    <mergeCell ref="C27:H27"/>
    <mergeCell ref="I27:K27"/>
    <mergeCell ref="L27:N27"/>
    <mergeCell ref="O27:Q27"/>
    <mergeCell ref="R27:T27"/>
    <mergeCell ref="U27:W27"/>
    <mergeCell ref="X27:Z27"/>
    <mergeCell ref="AA27:AC27"/>
    <mergeCell ref="C26:H26"/>
    <mergeCell ref="I26:K26"/>
    <mergeCell ref="L26:N26"/>
    <mergeCell ref="O26:Q26"/>
    <mergeCell ref="R26:T26"/>
    <mergeCell ref="U26:W26"/>
    <mergeCell ref="X24:Z24"/>
    <mergeCell ref="AA24:AC24"/>
    <mergeCell ref="C25:H25"/>
    <mergeCell ref="I25:K25"/>
    <mergeCell ref="L25:N25"/>
    <mergeCell ref="O25:Q25"/>
    <mergeCell ref="R25:T25"/>
    <mergeCell ref="U25:W25"/>
    <mergeCell ref="X25:Z25"/>
    <mergeCell ref="AA25:AC25"/>
    <mergeCell ref="C24:H24"/>
    <mergeCell ref="I24:K24"/>
    <mergeCell ref="L24:N24"/>
    <mergeCell ref="O24:Q24"/>
    <mergeCell ref="R24:T24"/>
    <mergeCell ref="U24:W24"/>
    <mergeCell ref="X22:Z22"/>
    <mergeCell ref="AA22:AC22"/>
    <mergeCell ref="C23:H23"/>
    <mergeCell ref="I23:K23"/>
    <mergeCell ref="L23:N23"/>
    <mergeCell ref="O23:Q23"/>
    <mergeCell ref="R23:T23"/>
    <mergeCell ref="U23:W23"/>
    <mergeCell ref="X23:Z23"/>
    <mergeCell ref="AA23:AC23"/>
    <mergeCell ref="C22:H22"/>
    <mergeCell ref="I22:K22"/>
    <mergeCell ref="L22:N22"/>
    <mergeCell ref="O22:Q22"/>
    <mergeCell ref="R22:T22"/>
    <mergeCell ref="U22:W22"/>
    <mergeCell ref="X20:Z20"/>
    <mergeCell ref="AA20:AC20"/>
    <mergeCell ref="C21:H21"/>
    <mergeCell ref="I21:K21"/>
    <mergeCell ref="L21:N21"/>
    <mergeCell ref="O21:Q21"/>
    <mergeCell ref="R21:T21"/>
    <mergeCell ref="U21:W21"/>
    <mergeCell ref="X21:Z21"/>
    <mergeCell ref="AA21:AC21"/>
    <mergeCell ref="C20:H20"/>
    <mergeCell ref="I20:K20"/>
    <mergeCell ref="L20:N20"/>
    <mergeCell ref="O20:Q20"/>
    <mergeCell ref="R20:T20"/>
    <mergeCell ref="U20:W20"/>
    <mergeCell ref="X18:Z18"/>
    <mergeCell ref="AA18:AC18"/>
    <mergeCell ref="C19:H19"/>
    <mergeCell ref="I19:K19"/>
    <mergeCell ref="L19:N19"/>
    <mergeCell ref="O19:Q19"/>
    <mergeCell ref="R19:T19"/>
    <mergeCell ref="U19:W19"/>
    <mergeCell ref="X19:Z19"/>
    <mergeCell ref="AA19:AC19"/>
    <mergeCell ref="C18:H18"/>
    <mergeCell ref="I18:K18"/>
    <mergeCell ref="L18:N18"/>
    <mergeCell ref="O18:Q18"/>
    <mergeCell ref="R18:T18"/>
    <mergeCell ref="U18:W18"/>
    <mergeCell ref="C17:H17"/>
    <mergeCell ref="I17:K17"/>
    <mergeCell ref="L17:N17"/>
    <mergeCell ref="O17:Q17"/>
    <mergeCell ref="R17:T17"/>
    <mergeCell ref="U17:W17"/>
    <mergeCell ref="X17:Z17"/>
    <mergeCell ref="AA17:AC17"/>
    <mergeCell ref="C16:H16"/>
    <mergeCell ref="I16:K16"/>
    <mergeCell ref="L16:N16"/>
    <mergeCell ref="O16:Q16"/>
    <mergeCell ref="R16:T16"/>
    <mergeCell ref="U16:W16"/>
    <mergeCell ref="C15:H15"/>
    <mergeCell ref="I15:K15"/>
    <mergeCell ref="L15:N15"/>
    <mergeCell ref="O15:Q15"/>
    <mergeCell ref="R15:T15"/>
    <mergeCell ref="U15:W15"/>
    <mergeCell ref="X15:Z15"/>
    <mergeCell ref="AA15:AC15"/>
    <mergeCell ref="X16:Z16"/>
    <mergeCell ref="AA16:AC16"/>
    <mergeCell ref="AH13:AH14"/>
    <mergeCell ref="C14:H14"/>
    <mergeCell ref="I14:K14"/>
    <mergeCell ref="L14:N14"/>
    <mergeCell ref="O14:Q14"/>
    <mergeCell ref="R14:T14"/>
    <mergeCell ref="U14:W14"/>
    <mergeCell ref="X14:Z14"/>
    <mergeCell ref="L13:N13"/>
    <mergeCell ref="O13:Q13"/>
    <mergeCell ref="R13:T13"/>
    <mergeCell ref="U13:W13"/>
    <mergeCell ref="X13:Z13"/>
    <mergeCell ref="AA13:AC13"/>
    <mergeCell ref="AA14:AC14"/>
    <mergeCell ref="V1:AB2"/>
    <mergeCell ref="B9:B10"/>
    <mergeCell ref="C9:K9"/>
    <mergeCell ref="L9:AC9"/>
    <mergeCell ref="C10:K10"/>
    <mergeCell ref="L10:AC10"/>
    <mergeCell ref="V11:X11"/>
    <mergeCell ref="Z11:AA11"/>
    <mergeCell ref="AF11:AH12"/>
    <mergeCell ref="B12:B13"/>
    <mergeCell ref="C12:D12"/>
    <mergeCell ref="E12:F12"/>
    <mergeCell ref="H12:I12"/>
    <mergeCell ref="L12:T12"/>
    <mergeCell ref="U12:AC12"/>
    <mergeCell ref="C13:K13"/>
    <mergeCell ref="D11:E11"/>
    <mergeCell ref="G11:H11"/>
    <mergeCell ref="I11:K11"/>
    <mergeCell ref="M11:O11"/>
    <mergeCell ref="Q11:R11"/>
    <mergeCell ref="T11:U11"/>
    <mergeCell ref="AF13:AF14"/>
    <mergeCell ref="AG13:AG14"/>
  </mergeCells>
  <phoneticPr fontId="3"/>
  <pageMargins left="0.59055118110236227" right="0.19685039370078741" top="0.59055118110236227" bottom="0.51181102362204722" header="0.31496062992125984" footer="0.27559055118110237"/>
  <pageSetup paperSize="9" scale="98" orientation="portrait" r:id="rId1"/>
  <headerFooter scaleWithDoc="0" alignWithMargins="0">
    <oddFooter>&amp;L&amp;9 2026.03.31定WH&amp;C-13-</oddFooter>
    <firstFooter>&amp;L&amp;9 2013.10</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245F1-86CA-45BF-8FF8-20741120F2CC}">
  <sheetPr codeName="Sheet5">
    <pageSetUpPr fitToPage="1"/>
  </sheetPr>
  <dimension ref="A1:L36"/>
  <sheetViews>
    <sheetView tabSelected="1" zoomScaleNormal="100" zoomScaleSheetLayoutView="100" workbookViewId="0">
      <selection activeCell="A8" sqref="A8"/>
    </sheetView>
  </sheetViews>
  <sheetFormatPr defaultRowHeight="13.5" x14ac:dyDescent="0.15"/>
  <cols>
    <col min="1" max="4" width="3.625" customWidth="1"/>
    <col min="5" max="5" width="80.625" customWidth="1"/>
    <col min="6" max="6" width="7.5" customWidth="1"/>
    <col min="7" max="7" width="9" style="42"/>
  </cols>
  <sheetData>
    <row r="1" spans="1:8" s="3" customFormat="1" ht="24.95" customHeight="1" x14ac:dyDescent="0.15">
      <c r="A1" s="328" t="s">
        <v>310</v>
      </c>
      <c r="B1" s="328"/>
      <c r="C1" s="328"/>
      <c r="D1" s="328"/>
      <c r="E1" s="328"/>
      <c r="G1" s="203"/>
    </row>
    <row r="2" spans="1:8" s="12" customFormat="1" ht="21" customHeight="1" x14ac:dyDescent="0.15">
      <c r="A2" s="329" t="s">
        <v>165</v>
      </c>
      <c r="B2" s="329"/>
      <c r="C2" s="329"/>
      <c r="D2" s="329"/>
      <c r="E2" s="329"/>
      <c r="G2" s="204"/>
    </row>
    <row r="3" spans="1:8" s="111" customFormat="1" ht="19.5" customHeight="1" x14ac:dyDescent="0.2">
      <c r="A3" s="107" t="s">
        <v>258</v>
      </c>
      <c r="B3" s="108"/>
      <c r="C3" s="108"/>
      <c r="D3" s="109"/>
      <c r="E3" s="110"/>
      <c r="F3" s="109"/>
      <c r="G3" s="89"/>
    </row>
    <row r="4" spans="1:8" s="3" customFormat="1" ht="7.5" customHeight="1" x14ac:dyDescent="0.15">
      <c r="A4" s="11"/>
      <c r="B4" s="11"/>
      <c r="C4" s="11"/>
      <c r="D4" s="11"/>
      <c r="E4" s="11"/>
      <c r="G4" s="203"/>
    </row>
    <row r="5" spans="1:8" s="42" customFormat="1" ht="24.95" customHeight="1" x14ac:dyDescent="0.15">
      <c r="A5" s="40" t="s">
        <v>22</v>
      </c>
      <c r="B5" s="4"/>
      <c r="C5" s="4"/>
      <c r="D5" s="4"/>
      <c r="E5" s="1"/>
    </row>
    <row r="6" spans="1:8" s="89" customFormat="1" ht="22.5" customHeight="1" x14ac:dyDescent="0.15">
      <c r="A6" s="90" t="s">
        <v>25</v>
      </c>
      <c r="B6" s="91" t="s">
        <v>26</v>
      </c>
      <c r="C6" s="92" t="s">
        <v>161</v>
      </c>
      <c r="D6" s="93" t="s">
        <v>27</v>
      </c>
      <c r="E6" s="94" t="s">
        <v>162</v>
      </c>
      <c r="F6" s="153" t="s">
        <v>298</v>
      </c>
    </row>
    <row r="7" spans="1:8" ht="21.95" customHeight="1" x14ac:dyDescent="0.15">
      <c r="A7" s="330" t="s">
        <v>48</v>
      </c>
      <c r="B7" s="331"/>
      <c r="C7" s="331"/>
      <c r="D7" s="331"/>
      <c r="E7" s="331"/>
      <c r="F7" s="156"/>
      <c r="H7" s="44"/>
    </row>
    <row r="8" spans="1:8" ht="33" customHeight="1" x14ac:dyDescent="0.15">
      <c r="A8" s="96"/>
      <c r="B8" s="97"/>
      <c r="C8" s="98" t="s">
        <v>164</v>
      </c>
      <c r="D8" s="99" t="s">
        <v>0</v>
      </c>
      <c r="E8" s="100" t="s">
        <v>244</v>
      </c>
      <c r="F8" s="157"/>
    </row>
    <row r="9" spans="1:8" ht="21.95" customHeight="1" x14ac:dyDescent="0.15">
      <c r="A9" s="96"/>
      <c r="B9" s="97"/>
      <c r="C9" s="98" t="s">
        <v>164</v>
      </c>
      <c r="D9" s="101" t="s">
        <v>1</v>
      </c>
      <c r="E9" s="100" t="s">
        <v>354</v>
      </c>
      <c r="F9" s="157"/>
    </row>
    <row r="10" spans="1:8" ht="21.95" customHeight="1" x14ac:dyDescent="0.15">
      <c r="A10" s="96"/>
      <c r="B10" s="97"/>
      <c r="C10" s="98" t="s">
        <v>164</v>
      </c>
      <c r="D10" s="101" t="s">
        <v>2</v>
      </c>
      <c r="E10" s="100" t="s">
        <v>166</v>
      </c>
      <c r="F10" s="157"/>
    </row>
    <row r="11" spans="1:8" ht="21.95" customHeight="1" x14ac:dyDescent="0.15">
      <c r="A11" s="332" t="s">
        <v>63</v>
      </c>
      <c r="B11" s="333"/>
      <c r="C11" s="333"/>
      <c r="D11" s="333"/>
      <c r="E11" s="333"/>
      <c r="F11" s="157"/>
    </row>
    <row r="12" spans="1:8" ht="46.5" customHeight="1" x14ac:dyDescent="0.15">
      <c r="A12" s="96"/>
      <c r="B12" s="97"/>
      <c r="C12" s="98" t="s">
        <v>164</v>
      </c>
      <c r="D12" s="99" t="s">
        <v>0</v>
      </c>
      <c r="E12" s="100" t="s">
        <v>245</v>
      </c>
      <c r="F12" s="157"/>
    </row>
    <row r="13" spans="1:8" s="201" customFormat="1" ht="20.100000000000001" customHeight="1" x14ac:dyDescent="0.15">
      <c r="A13" s="197"/>
      <c r="B13" s="198"/>
      <c r="C13" s="199" t="s">
        <v>323</v>
      </c>
      <c r="D13" s="306" t="s">
        <v>29</v>
      </c>
      <c r="E13" s="307" t="s">
        <v>324</v>
      </c>
      <c r="F13" s="200"/>
    </row>
    <row r="14" spans="1:8" ht="21.95" customHeight="1" x14ac:dyDescent="0.15">
      <c r="A14" s="332" t="s">
        <v>49</v>
      </c>
      <c r="B14" s="333"/>
      <c r="C14" s="333"/>
      <c r="D14" s="333"/>
      <c r="E14" s="333"/>
      <c r="F14" s="157"/>
    </row>
    <row r="15" spans="1:8" ht="33" customHeight="1" x14ac:dyDescent="0.15">
      <c r="A15" s="96"/>
      <c r="B15" s="97"/>
      <c r="C15" s="98" t="s">
        <v>164</v>
      </c>
      <c r="D15" s="99" t="s">
        <v>0</v>
      </c>
      <c r="E15" s="100" t="s">
        <v>167</v>
      </c>
      <c r="F15" s="157"/>
    </row>
    <row r="16" spans="1:8" ht="21.95" customHeight="1" x14ac:dyDescent="0.15">
      <c r="A16" s="96"/>
      <c r="B16" s="97"/>
      <c r="C16" s="98" t="s">
        <v>164</v>
      </c>
      <c r="D16" s="101" t="s">
        <v>1</v>
      </c>
      <c r="E16" s="100" t="s">
        <v>168</v>
      </c>
      <c r="F16" s="157"/>
    </row>
    <row r="17" spans="1:12" ht="21.95" customHeight="1" x14ac:dyDescent="0.15">
      <c r="A17" s="96"/>
      <c r="B17" s="97"/>
      <c r="C17" s="98" t="s">
        <v>164</v>
      </c>
      <c r="D17" s="101" t="s">
        <v>2</v>
      </c>
      <c r="E17" s="100" t="s">
        <v>169</v>
      </c>
      <c r="F17" s="157"/>
    </row>
    <row r="18" spans="1:12" ht="21.95" customHeight="1" x14ac:dyDescent="0.15">
      <c r="A18" s="332" t="s">
        <v>50</v>
      </c>
      <c r="B18" s="333"/>
      <c r="C18" s="333"/>
      <c r="D18" s="333"/>
      <c r="E18" s="333"/>
      <c r="F18" s="157"/>
    </row>
    <row r="19" spans="1:12" ht="21.95" customHeight="1" x14ac:dyDescent="0.15">
      <c r="A19" s="96"/>
      <c r="B19" s="97"/>
      <c r="C19" s="98" t="s">
        <v>164</v>
      </c>
      <c r="D19" s="99" t="s">
        <v>0</v>
      </c>
      <c r="E19" s="100" t="s">
        <v>170</v>
      </c>
      <c r="F19" s="157"/>
    </row>
    <row r="20" spans="1:12" ht="33" customHeight="1" x14ac:dyDescent="0.15">
      <c r="A20" s="102"/>
      <c r="B20" s="103"/>
      <c r="C20" s="104" t="s">
        <v>164</v>
      </c>
      <c r="D20" s="105" t="s">
        <v>1</v>
      </c>
      <c r="E20" s="106" t="s">
        <v>246</v>
      </c>
      <c r="F20" s="158"/>
    </row>
    <row r="21" spans="1:12" s="42" customFormat="1" ht="32.25" customHeight="1" x14ac:dyDescent="0.15">
      <c r="A21" s="40" t="s">
        <v>181</v>
      </c>
      <c r="B21" s="4"/>
      <c r="C21" s="4"/>
      <c r="D21" s="4"/>
      <c r="E21" s="1"/>
    </row>
    <row r="22" spans="1:12" s="89" customFormat="1" ht="22.5" customHeight="1" x14ac:dyDescent="0.15">
      <c r="A22" s="90" t="s">
        <v>25</v>
      </c>
      <c r="B22" s="91" t="s">
        <v>26</v>
      </c>
      <c r="C22" s="92" t="s">
        <v>161</v>
      </c>
      <c r="D22" s="93" t="s">
        <v>27</v>
      </c>
      <c r="E22" s="94" t="s">
        <v>162</v>
      </c>
      <c r="F22" s="153" t="s">
        <v>299</v>
      </c>
    </row>
    <row r="23" spans="1:12" ht="21.95" customHeight="1" x14ac:dyDescent="0.15">
      <c r="A23" s="322" t="s">
        <v>51</v>
      </c>
      <c r="B23" s="323"/>
      <c r="C23" s="323"/>
      <c r="D23" s="323"/>
      <c r="E23" s="324"/>
      <c r="F23" s="156"/>
    </row>
    <row r="24" spans="1:12" ht="32.25" customHeight="1" x14ac:dyDescent="0.15">
      <c r="A24" s="96"/>
      <c r="B24" s="97"/>
      <c r="C24" s="98" t="s">
        <v>164</v>
      </c>
      <c r="D24" s="99" t="s">
        <v>0</v>
      </c>
      <c r="E24" s="100" t="s">
        <v>174</v>
      </c>
      <c r="F24" s="145" t="s">
        <v>241</v>
      </c>
    </row>
    <row r="25" spans="1:12" ht="21.95" customHeight="1" x14ac:dyDescent="0.15">
      <c r="A25" s="96"/>
      <c r="B25" s="97"/>
      <c r="C25" s="98" t="s">
        <v>164</v>
      </c>
      <c r="D25" s="99" t="s">
        <v>1</v>
      </c>
      <c r="E25" s="100" t="s">
        <v>175</v>
      </c>
      <c r="F25" s="113" t="s">
        <v>171</v>
      </c>
    </row>
    <row r="26" spans="1:12" ht="33" customHeight="1" x14ac:dyDescent="0.15">
      <c r="A26" s="96"/>
      <c r="B26" s="97"/>
      <c r="C26" s="98" t="s">
        <v>164</v>
      </c>
      <c r="D26" s="99" t="s">
        <v>1</v>
      </c>
      <c r="E26" s="100" t="s">
        <v>311</v>
      </c>
      <c r="F26" s="157"/>
    </row>
    <row r="27" spans="1:12" ht="33" customHeight="1" x14ac:dyDescent="0.15">
      <c r="A27" s="96"/>
      <c r="B27" s="97"/>
      <c r="C27" s="98" t="s">
        <v>164</v>
      </c>
      <c r="D27" s="101" t="s">
        <v>2</v>
      </c>
      <c r="E27" s="100" t="s">
        <v>291</v>
      </c>
      <c r="F27" s="157"/>
    </row>
    <row r="28" spans="1:12" ht="21.95" customHeight="1" x14ac:dyDescent="0.15">
      <c r="A28" s="325" t="s">
        <v>65</v>
      </c>
      <c r="B28" s="326"/>
      <c r="C28" s="326"/>
      <c r="D28" s="326"/>
      <c r="E28" s="327"/>
      <c r="F28" s="157"/>
    </row>
    <row r="29" spans="1:12" ht="21.95" customHeight="1" x14ac:dyDescent="0.15">
      <c r="A29" s="96"/>
      <c r="B29" s="97"/>
      <c r="C29" s="98" t="s">
        <v>164</v>
      </c>
      <c r="D29" s="99" t="s">
        <v>0</v>
      </c>
      <c r="E29" s="100" t="s">
        <v>176</v>
      </c>
      <c r="F29" s="157"/>
    </row>
    <row r="30" spans="1:12" ht="33" customHeight="1" x14ac:dyDescent="0.15">
      <c r="A30" s="96"/>
      <c r="B30" s="97"/>
      <c r="C30" s="98" t="s">
        <v>164</v>
      </c>
      <c r="D30" s="99" t="s">
        <v>0</v>
      </c>
      <c r="E30" s="100" t="s">
        <v>177</v>
      </c>
      <c r="F30" s="113" t="s">
        <v>172</v>
      </c>
    </row>
    <row r="31" spans="1:12" ht="33" customHeight="1" x14ac:dyDescent="0.15">
      <c r="A31" s="96"/>
      <c r="B31" s="97"/>
      <c r="C31" s="98" t="s">
        <v>164</v>
      </c>
      <c r="D31" s="101" t="s">
        <v>2</v>
      </c>
      <c r="E31" s="100" t="s">
        <v>312</v>
      </c>
      <c r="F31" s="157"/>
    </row>
    <row r="32" spans="1:12" ht="21.95" customHeight="1" x14ac:dyDescent="0.15">
      <c r="A32" s="325" t="s">
        <v>52</v>
      </c>
      <c r="B32" s="326"/>
      <c r="C32" s="326"/>
      <c r="D32" s="326"/>
      <c r="E32" s="327"/>
      <c r="F32" s="157"/>
      <c r="L32" s="2"/>
    </row>
    <row r="33" spans="1:12" ht="21.95" customHeight="1" x14ac:dyDescent="0.15">
      <c r="A33" s="96"/>
      <c r="B33" s="97"/>
      <c r="C33" s="98" t="s">
        <v>164</v>
      </c>
      <c r="D33" s="99" t="s">
        <v>0</v>
      </c>
      <c r="E33" s="100" t="s">
        <v>178</v>
      </c>
      <c r="F33" s="157"/>
      <c r="L33" s="2"/>
    </row>
    <row r="34" spans="1:12" ht="29.25" customHeight="1" x14ac:dyDescent="0.15">
      <c r="A34" s="96"/>
      <c r="B34" s="97"/>
      <c r="C34" s="98"/>
      <c r="D34" s="99" t="s">
        <v>0</v>
      </c>
      <c r="E34" s="112" t="s">
        <v>179</v>
      </c>
      <c r="F34" s="113" t="s">
        <v>173</v>
      </c>
    </row>
    <row r="35" spans="1:12" ht="28.5" customHeight="1" x14ac:dyDescent="0.15">
      <c r="A35" s="96"/>
      <c r="B35" s="97"/>
      <c r="C35" s="98" t="s">
        <v>164</v>
      </c>
      <c r="D35" s="101" t="s">
        <v>1</v>
      </c>
      <c r="E35" s="100" t="s">
        <v>292</v>
      </c>
      <c r="F35" s="114" t="s">
        <v>173</v>
      </c>
    </row>
    <row r="36" spans="1:12" ht="21.95" customHeight="1" x14ac:dyDescent="0.15">
      <c r="A36" s="102"/>
      <c r="B36" s="103"/>
      <c r="C36" s="104" t="s">
        <v>164</v>
      </c>
      <c r="D36" s="105" t="s">
        <v>2</v>
      </c>
      <c r="E36" s="106" t="s">
        <v>180</v>
      </c>
      <c r="F36" s="158"/>
    </row>
  </sheetData>
  <mergeCells count="9">
    <mergeCell ref="A23:E23"/>
    <mergeCell ref="A28:E28"/>
    <mergeCell ref="A32:E32"/>
    <mergeCell ref="A1:E1"/>
    <mergeCell ref="A2:E2"/>
    <mergeCell ref="A7:E7"/>
    <mergeCell ref="A11:E11"/>
    <mergeCell ref="A14:E14"/>
    <mergeCell ref="A18:E18"/>
  </mergeCells>
  <phoneticPr fontId="2"/>
  <pageMargins left="0.59055118110236227" right="0.19685039370078741" top="0.59055118110236227" bottom="0.51181102362204722" header="0.31496062992125984" footer="0.27559055118110237"/>
  <pageSetup paperSize="9" scale="92" orientation="portrait" r:id="rId1"/>
  <headerFooter scaleWithDoc="0" alignWithMargins="0">
    <oddFooter>&amp;L&amp;9 2026.03.31定WH&amp;C-1-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0</xdr:col>
                    <xdr:colOff>28575</xdr:colOff>
                    <xdr:row>14</xdr:row>
                    <xdr:rowOff>123825</xdr:rowOff>
                  </from>
                  <to>
                    <xdr:col>1</xdr:col>
                    <xdr:colOff>57150</xdr:colOff>
                    <xdr:row>14</xdr:row>
                    <xdr:rowOff>323850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28575</xdr:colOff>
                    <xdr:row>14</xdr:row>
                    <xdr:rowOff>123825</xdr:rowOff>
                  </from>
                  <to>
                    <xdr:col>2</xdr:col>
                    <xdr:colOff>47625</xdr:colOff>
                    <xdr:row>14</xdr:row>
                    <xdr:rowOff>323850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28575</xdr:colOff>
                    <xdr:row>16</xdr:row>
                    <xdr:rowOff>38100</xdr:rowOff>
                  </from>
                  <to>
                    <xdr:col>1</xdr:col>
                    <xdr:colOff>57150</xdr:colOff>
                    <xdr:row>16</xdr:row>
                    <xdr:rowOff>247650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28575</xdr:colOff>
                    <xdr:row>16</xdr:row>
                    <xdr:rowOff>38100</xdr:rowOff>
                  </from>
                  <to>
                    <xdr:col>2</xdr:col>
                    <xdr:colOff>47625</xdr:colOff>
                    <xdr:row>16</xdr:row>
                    <xdr:rowOff>247650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19050</xdr:colOff>
                    <xdr:row>18</xdr:row>
                    <xdr:rowOff>38100</xdr:rowOff>
                  </from>
                  <to>
                    <xdr:col>1</xdr:col>
                    <xdr:colOff>47625</xdr:colOff>
                    <xdr:row>18</xdr:row>
                    <xdr:rowOff>247650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xdr:col>
                    <xdr:colOff>19050</xdr:colOff>
                    <xdr:row>18</xdr:row>
                    <xdr:rowOff>38100</xdr:rowOff>
                  </from>
                  <to>
                    <xdr:col>2</xdr:col>
                    <xdr:colOff>47625</xdr:colOff>
                    <xdr:row>18</xdr:row>
                    <xdr:rowOff>247650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19050</xdr:colOff>
                    <xdr:row>19</xdr:row>
                    <xdr:rowOff>104775</xdr:rowOff>
                  </from>
                  <to>
                    <xdr:col>1</xdr:col>
                    <xdr:colOff>47625</xdr:colOff>
                    <xdr:row>19</xdr:row>
                    <xdr:rowOff>314325</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xdr:col>
                    <xdr:colOff>19050</xdr:colOff>
                    <xdr:row>19</xdr:row>
                    <xdr:rowOff>104775</xdr:rowOff>
                  </from>
                  <to>
                    <xdr:col>2</xdr:col>
                    <xdr:colOff>47625</xdr:colOff>
                    <xdr:row>19</xdr:row>
                    <xdr:rowOff>314325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0</xdr:col>
                    <xdr:colOff>19050</xdr:colOff>
                    <xdr:row>23</xdr:row>
                    <xdr:rowOff>104775</xdr:rowOff>
                  </from>
                  <to>
                    <xdr:col>1</xdr:col>
                    <xdr:colOff>47625</xdr:colOff>
                    <xdr:row>23</xdr:row>
                    <xdr:rowOff>314325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xdr:col>
                    <xdr:colOff>28575</xdr:colOff>
                    <xdr:row>23</xdr:row>
                    <xdr:rowOff>104775</xdr:rowOff>
                  </from>
                  <to>
                    <xdr:col>2</xdr:col>
                    <xdr:colOff>57150</xdr:colOff>
                    <xdr:row>23</xdr:row>
                    <xdr:rowOff>314325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xdr:col>
                    <xdr:colOff>19050</xdr:colOff>
                    <xdr:row>24</xdr:row>
                    <xdr:rowOff>38100</xdr:rowOff>
                  </from>
                  <to>
                    <xdr:col>2</xdr:col>
                    <xdr:colOff>47625</xdr:colOff>
                    <xdr:row>24</xdr:row>
                    <xdr:rowOff>247650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0</xdr:col>
                    <xdr:colOff>28575</xdr:colOff>
                    <xdr:row>25</xdr:row>
                    <xdr:rowOff>123825</xdr:rowOff>
                  </from>
                  <to>
                    <xdr:col>1</xdr:col>
                    <xdr:colOff>57150</xdr:colOff>
                    <xdr:row>25</xdr:row>
                    <xdr:rowOff>333375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19050</xdr:colOff>
                    <xdr:row>25</xdr:row>
                    <xdr:rowOff>114300</xdr:rowOff>
                  </from>
                  <to>
                    <xdr:col>2</xdr:col>
                    <xdr:colOff>47625</xdr:colOff>
                    <xdr:row>25</xdr:row>
                    <xdr:rowOff>323850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0</xdr:col>
                    <xdr:colOff>28575</xdr:colOff>
                    <xdr:row>26</xdr:row>
                    <xdr:rowOff>114300</xdr:rowOff>
                  </from>
                  <to>
                    <xdr:col>1</xdr:col>
                    <xdr:colOff>57150</xdr:colOff>
                    <xdr:row>26</xdr:row>
                    <xdr:rowOff>323850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1</xdr:col>
                    <xdr:colOff>28575</xdr:colOff>
                    <xdr:row>26</xdr:row>
                    <xdr:rowOff>114300</xdr:rowOff>
                  </from>
                  <to>
                    <xdr:col>2</xdr:col>
                    <xdr:colOff>57150</xdr:colOff>
                    <xdr:row>26</xdr:row>
                    <xdr:rowOff>323850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0</xdr:col>
                    <xdr:colOff>28575</xdr:colOff>
                    <xdr:row>28</xdr:row>
                    <xdr:rowOff>38100</xdr:rowOff>
                  </from>
                  <to>
                    <xdr:col>1</xdr:col>
                    <xdr:colOff>57150</xdr:colOff>
                    <xdr:row>28</xdr:row>
                    <xdr:rowOff>247650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xdr:col>
                    <xdr:colOff>28575</xdr:colOff>
                    <xdr:row>28</xdr:row>
                    <xdr:rowOff>38100</xdr:rowOff>
                  </from>
                  <to>
                    <xdr:col>2</xdr:col>
                    <xdr:colOff>57150</xdr:colOff>
                    <xdr:row>28</xdr:row>
                    <xdr:rowOff>247650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0</xdr:col>
                    <xdr:colOff>28575</xdr:colOff>
                    <xdr:row>29</xdr:row>
                    <xdr:rowOff>104775</xdr:rowOff>
                  </from>
                  <to>
                    <xdr:col>1</xdr:col>
                    <xdr:colOff>57150</xdr:colOff>
                    <xdr:row>29</xdr:row>
                    <xdr:rowOff>314325</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1</xdr:col>
                    <xdr:colOff>28575</xdr:colOff>
                    <xdr:row>29</xdr:row>
                    <xdr:rowOff>114300</xdr:rowOff>
                  </from>
                  <to>
                    <xdr:col>2</xdr:col>
                    <xdr:colOff>57150</xdr:colOff>
                    <xdr:row>29</xdr:row>
                    <xdr:rowOff>323850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0</xdr:col>
                    <xdr:colOff>28575</xdr:colOff>
                    <xdr:row>30</xdr:row>
                    <xdr:rowOff>104775</xdr:rowOff>
                  </from>
                  <to>
                    <xdr:col>1</xdr:col>
                    <xdr:colOff>57150</xdr:colOff>
                    <xdr:row>30</xdr:row>
                    <xdr:rowOff>314325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xdr:col>
                    <xdr:colOff>28575</xdr:colOff>
                    <xdr:row>30</xdr:row>
                    <xdr:rowOff>104775</xdr:rowOff>
                  </from>
                  <to>
                    <xdr:col>2</xdr:col>
                    <xdr:colOff>57150</xdr:colOff>
                    <xdr:row>30</xdr:row>
                    <xdr:rowOff>314325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0</xdr:col>
                    <xdr:colOff>19050</xdr:colOff>
                    <xdr:row>33</xdr:row>
                    <xdr:rowOff>66675</xdr:rowOff>
                  </from>
                  <to>
                    <xdr:col>1</xdr:col>
                    <xdr:colOff>47625</xdr:colOff>
                    <xdr:row>33</xdr:row>
                    <xdr:rowOff>276225</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19050</xdr:colOff>
                    <xdr:row>33</xdr:row>
                    <xdr:rowOff>66675</xdr:rowOff>
                  </from>
                  <to>
                    <xdr:col>2</xdr:col>
                    <xdr:colOff>47625</xdr:colOff>
                    <xdr:row>33</xdr:row>
                    <xdr:rowOff>276225</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0</xdr:col>
                    <xdr:colOff>19050</xdr:colOff>
                    <xdr:row>34</xdr:row>
                    <xdr:rowOff>95250</xdr:rowOff>
                  </from>
                  <to>
                    <xdr:col>1</xdr:col>
                    <xdr:colOff>47625</xdr:colOff>
                    <xdr:row>34</xdr:row>
                    <xdr:rowOff>304800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19050</xdr:colOff>
                    <xdr:row>34</xdr:row>
                    <xdr:rowOff>95250</xdr:rowOff>
                  </from>
                  <to>
                    <xdr:col>2</xdr:col>
                    <xdr:colOff>47625</xdr:colOff>
                    <xdr:row>34</xdr:row>
                    <xdr:rowOff>304800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0</xdr:col>
                    <xdr:colOff>19050</xdr:colOff>
                    <xdr:row>35</xdr:row>
                    <xdr:rowOff>38100</xdr:rowOff>
                  </from>
                  <to>
                    <xdr:col>1</xdr:col>
                    <xdr:colOff>47625</xdr:colOff>
                    <xdr:row>35</xdr:row>
                    <xdr:rowOff>247650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19050</xdr:colOff>
                    <xdr:row>35</xdr:row>
                    <xdr:rowOff>38100</xdr:rowOff>
                  </from>
                  <to>
                    <xdr:col>2</xdr:col>
                    <xdr:colOff>47625</xdr:colOff>
                    <xdr:row>35</xdr:row>
                    <xdr:rowOff>247650</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0</xdr:col>
                    <xdr:colOff>19050</xdr:colOff>
                    <xdr:row>32</xdr:row>
                    <xdr:rowOff>38100</xdr:rowOff>
                  </from>
                  <to>
                    <xdr:col>1</xdr:col>
                    <xdr:colOff>47625</xdr:colOff>
                    <xdr:row>32</xdr:row>
                    <xdr:rowOff>247650</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1</xdr:col>
                    <xdr:colOff>19050</xdr:colOff>
                    <xdr:row>32</xdr:row>
                    <xdr:rowOff>38100</xdr:rowOff>
                  </from>
                  <to>
                    <xdr:col>2</xdr:col>
                    <xdr:colOff>47625</xdr:colOff>
                    <xdr:row>32</xdr:row>
                    <xdr:rowOff>247650</xdr:rowOff>
                  </to>
                </anchor>
              </controlPr>
            </control>
          </mc:Choice>
        </mc:AlternateContent>
        <mc:AlternateContent xmlns:mc="http://schemas.openxmlformats.org/markup-compatibility/2006">
          <mc:Choice Requires="x14">
            <control shapeId="2131" r:id="rId36" name="Check Box 83">
              <controlPr defaultSize="0" autoFill="0" autoLine="0" autoPict="0">
                <anchor moveWithCells="1">
                  <from>
                    <xdr:col>2</xdr:col>
                    <xdr:colOff>38100</xdr:colOff>
                    <xdr:row>33</xdr:row>
                    <xdr:rowOff>0</xdr:rowOff>
                  </from>
                  <to>
                    <xdr:col>3</xdr:col>
                    <xdr:colOff>66675</xdr:colOff>
                    <xdr:row>33</xdr:row>
                    <xdr:rowOff>333375</xdr:rowOff>
                  </to>
                </anchor>
              </controlPr>
            </control>
          </mc:Choice>
        </mc:AlternateContent>
        <mc:AlternateContent xmlns:mc="http://schemas.openxmlformats.org/markup-compatibility/2006">
          <mc:Choice Requires="x14">
            <control shapeId="2133" r:id="rId37" name="Check Box 85">
              <controlPr defaultSize="0" autoFill="0" autoLine="0" autoPict="0">
                <anchor moveWithCells="1" sizeWithCells="1">
                  <from>
                    <xdr:col>1</xdr:col>
                    <xdr:colOff>28575</xdr:colOff>
                    <xdr:row>12</xdr:row>
                    <xdr:rowOff>19050</xdr:rowOff>
                  </from>
                  <to>
                    <xdr:col>2</xdr:col>
                    <xdr:colOff>57150</xdr:colOff>
                    <xdr:row>12</xdr:row>
                    <xdr:rowOff>228600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0</xdr:col>
                    <xdr:colOff>19050</xdr:colOff>
                    <xdr:row>7</xdr:row>
                    <xdr:rowOff>104775</xdr:rowOff>
                  </from>
                  <to>
                    <xdr:col>1</xdr:col>
                    <xdr:colOff>47625</xdr:colOff>
                    <xdr:row>7</xdr:row>
                    <xdr:rowOff>314325</xdr:rowOff>
                  </to>
                </anchor>
              </controlPr>
            </control>
          </mc:Choice>
        </mc:AlternateContent>
        <mc:AlternateContent xmlns:mc="http://schemas.openxmlformats.org/markup-compatibility/2006">
          <mc:Choice Requires="x14">
            <control shapeId="2147" r:id="rId39" name="Check Box 99">
              <controlPr defaultSize="0" autoFill="0" autoLine="0" autoPict="0">
                <anchor moveWithCells="1">
                  <from>
                    <xdr:col>1</xdr:col>
                    <xdr:colOff>28575</xdr:colOff>
                    <xdr:row>7</xdr:row>
                    <xdr:rowOff>114300</xdr:rowOff>
                  </from>
                  <to>
                    <xdr:col>2</xdr:col>
                    <xdr:colOff>57150</xdr:colOff>
                    <xdr:row>7</xdr:row>
                    <xdr:rowOff>323850</xdr:rowOff>
                  </to>
                </anchor>
              </controlPr>
            </control>
          </mc:Choice>
        </mc:AlternateContent>
        <mc:AlternateContent xmlns:mc="http://schemas.openxmlformats.org/markup-compatibility/2006">
          <mc:Choice Requires="x14">
            <control shapeId="2148" r:id="rId40" name="Check Box 100">
              <controlPr defaultSize="0" autoFill="0" autoLine="0" autoPict="0">
                <anchor mov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2149" r:id="rId41" name="Check Box 101">
              <controlPr defaultSize="0" autoFill="0" autoLine="0" autoPict="0">
                <anchor moveWithCells="1">
                  <from>
                    <xdr:col>1</xdr:col>
                    <xdr:colOff>19050</xdr:colOff>
                    <xdr:row>8</xdr:row>
                    <xdr:rowOff>38100</xdr:rowOff>
                  </from>
                  <to>
                    <xdr:col>2</xdr:col>
                    <xdr:colOff>47625</xdr:colOff>
                    <xdr:row>8</xdr:row>
                    <xdr:rowOff>247650</xdr:rowOff>
                  </to>
                </anchor>
              </controlPr>
            </control>
          </mc:Choice>
        </mc:AlternateContent>
        <mc:AlternateContent xmlns:mc="http://schemas.openxmlformats.org/markup-compatibility/2006">
          <mc:Choice Requires="x14">
            <control shapeId="2151" r:id="rId42" name="Check Box 103">
              <controlPr defaultSize="0" autoFill="0" autoLine="0" autoPict="0">
                <anchor moveWithCells="1">
                  <from>
                    <xdr:col>0</xdr:col>
                    <xdr:colOff>28575</xdr:colOff>
                    <xdr:row>9</xdr:row>
                    <xdr:rowOff>47625</xdr:rowOff>
                  </from>
                  <to>
                    <xdr:col>1</xdr:col>
                    <xdr:colOff>57150</xdr:colOff>
                    <xdr:row>9</xdr:row>
                    <xdr:rowOff>257175</xdr:rowOff>
                  </to>
                </anchor>
              </controlPr>
            </control>
          </mc:Choice>
        </mc:AlternateContent>
        <mc:AlternateContent xmlns:mc="http://schemas.openxmlformats.org/markup-compatibility/2006">
          <mc:Choice Requires="x14">
            <control shapeId="2152" r:id="rId43" name="Check Box 104">
              <controlPr defaultSize="0" autoFill="0" autoLine="0" autoPict="0">
                <anchor moveWithCells="1">
                  <from>
                    <xdr:col>1</xdr:col>
                    <xdr:colOff>28575</xdr:colOff>
                    <xdr:row>9</xdr:row>
                    <xdr:rowOff>47625</xdr:rowOff>
                  </from>
                  <to>
                    <xdr:col>2</xdr:col>
                    <xdr:colOff>57150</xdr:colOff>
                    <xdr:row>9</xdr:row>
                    <xdr:rowOff>257175</xdr:rowOff>
                  </to>
                </anchor>
              </controlPr>
            </control>
          </mc:Choice>
        </mc:AlternateContent>
        <mc:AlternateContent xmlns:mc="http://schemas.openxmlformats.org/markup-compatibility/2006">
          <mc:Choice Requires="x14">
            <control shapeId="2153" r:id="rId44" name="Check Box 105">
              <controlPr defaultSize="0" autoFill="0" autoLine="0" autoPict="0">
                <anchor moveWithCells="1">
                  <from>
                    <xdr:col>1</xdr:col>
                    <xdr:colOff>28575</xdr:colOff>
                    <xdr:row>11</xdr:row>
                    <xdr:rowOff>123825</xdr:rowOff>
                  </from>
                  <to>
                    <xdr:col>2</xdr:col>
                    <xdr:colOff>57150</xdr:colOff>
                    <xdr:row>11</xdr:row>
                    <xdr:rowOff>485775</xdr:rowOff>
                  </to>
                </anchor>
              </controlPr>
            </control>
          </mc:Choice>
        </mc:AlternateContent>
        <mc:AlternateContent xmlns:mc="http://schemas.openxmlformats.org/markup-compatibility/2006">
          <mc:Choice Requires="x14">
            <control shapeId="2154" r:id="rId45" name="Check Box 106">
              <controlPr defaultSize="0" autoFill="0" autoLine="0" autoPict="0">
                <anchor moveWithCells="1">
                  <from>
                    <xdr:col>0</xdr:col>
                    <xdr:colOff>28575</xdr:colOff>
                    <xdr:row>11</xdr:row>
                    <xdr:rowOff>123825</xdr:rowOff>
                  </from>
                  <to>
                    <xdr:col>1</xdr:col>
                    <xdr:colOff>66675</xdr:colOff>
                    <xdr:row>11</xdr:row>
                    <xdr:rowOff>485775</xdr:rowOff>
                  </to>
                </anchor>
              </controlPr>
            </control>
          </mc:Choice>
        </mc:AlternateContent>
        <mc:AlternateContent xmlns:mc="http://schemas.openxmlformats.org/markup-compatibility/2006">
          <mc:Choice Requires="x14">
            <control shapeId="2155" r:id="rId46" name="Check Box 107">
              <controlPr defaultSize="0" autoFill="0" autoLine="0" autoPict="0">
                <anchor moveWithCells="1" sizeWithCells="1">
                  <from>
                    <xdr:col>0</xdr:col>
                    <xdr:colOff>28575</xdr:colOff>
                    <xdr:row>12</xdr:row>
                    <xdr:rowOff>19050</xdr:rowOff>
                  </from>
                  <to>
                    <xdr:col>1</xdr:col>
                    <xdr:colOff>57150</xdr:colOff>
                    <xdr:row>12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B860-25DD-46E0-A3E4-4365AC0FDE43}">
  <sheetPr codeName="Sheet6">
    <pageSetUpPr fitToPage="1"/>
  </sheetPr>
  <dimension ref="A1:F32"/>
  <sheetViews>
    <sheetView zoomScaleNormal="100" zoomScaleSheetLayoutView="50" workbookViewId="0">
      <selection activeCell="A5" sqref="A5"/>
    </sheetView>
  </sheetViews>
  <sheetFormatPr defaultRowHeight="13.5" x14ac:dyDescent="0.15"/>
  <cols>
    <col min="1" max="4" width="3.625" customWidth="1"/>
    <col min="5" max="5" width="80.75" customWidth="1"/>
    <col min="6" max="6" width="6.125" customWidth="1"/>
  </cols>
  <sheetData>
    <row r="1" spans="1:6" ht="10.5" customHeight="1" x14ac:dyDescent="0.15"/>
    <row r="2" spans="1:6" s="42" customFormat="1" ht="24" customHeight="1" x14ac:dyDescent="0.15">
      <c r="A2" s="40" t="s">
        <v>182</v>
      </c>
      <c r="B2" s="4"/>
      <c r="C2" s="4"/>
      <c r="D2" s="4"/>
      <c r="E2" s="4"/>
      <c r="F2" s="1"/>
    </row>
    <row r="3" spans="1:6" s="89" customFormat="1" ht="22.5" customHeight="1" x14ac:dyDescent="0.15">
      <c r="A3" s="90" t="s">
        <v>25</v>
      </c>
      <c r="B3" s="91" t="s">
        <v>26</v>
      </c>
      <c r="C3" s="92" t="s">
        <v>161</v>
      </c>
      <c r="D3" s="93" t="s">
        <v>27</v>
      </c>
      <c r="E3" s="94" t="s">
        <v>162</v>
      </c>
      <c r="F3" s="95" t="s">
        <v>163</v>
      </c>
    </row>
    <row r="4" spans="1:6" ht="21.95" customHeight="1" x14ac:dyDescent="0.15">
      <c r="A4" s="322" t="s">
        <v>53</v>
      </c>
      <c r="B4" s="323"/>
      <c r="C4" s="323"/>
      <c r="D4" s="323"/>
      <c r="E4" s="324"/>
      <c r="F4" s="159"/>
    </row>
    <row r="5" spans="1:6" ht="21.95" customHeight="1" x14ac:dyDescent="0.15">
      <c r="A5" s="96"/>
      <c r="B5" s="97"/>
      <c r="C5" s="98" t="s">
        <v>164</v>
      </c>
      <c r="D5" s="99" t="s">
        <v>0</v>
      </c>
      <c r="E5" s="100" t="s">
        <v>183</v>
      </c>
      <c r="F5" s="157"/>
    </row>
    <row r="6" spans="1:6" ht="33" customHeight="1" x14ac:dyDescent="0.15">
      <c r="A6" s="96"/>
      <c r="B6" s="97"/>
      <c r="C6" s="98" t="s">
        <v>164</v>
      </c>
      <c r="D6" s="99" t="s">
        <v>1</v>
      </c>
      <c r="E6" s="100" t="s">
        <v>247</v>
      </c>
      <c r="F6" s="115" t="s">
        <v>184</v>
      </c>
    </row>
    <row r="7" spans="1:6" ht="33" customHeight="1" x14ac:dyDescent="0.15">
      <c r="A7" s="96"/>
      <c r="B7" s="97"/>
      <c r="C7" s="98" t="s">
        <v>164</v>
      </c>
      <c r="D7" s="101" t="s">
        <v>24</v>
      </c>
      <c r="E7" s="100" t="s">
        <v>248</v>
      </c>
      <c r="F7" s="157"/>
    </row>
    <row r="8" spans="1:6" ht="33" customHeight="1" x14ac:dyDescent="0.15">
      <c r="A8" s="102"/>
      <c r="B8" s="103"/>
      <c r="C8" s="104" t="s">
        <v>164</v>
      </c>
      <c r="D8" s="105" t="s">
        <v>2</v>
      </c>
      <c r="E8" s="106" t="s">
        <v>294</v>
      </c>
      <c r="F8" s="158"/>
    </row>
    <row r="9" spans="1:6" s="42" customFormat="1" ht="27" customHeight="1" x14ac:dyDescent="0.15">
      <c r="A9" s="40" t="s">
        <v>21</v>
      </c>
      <c r="B9" s="4"/>
      <c r="C9" s="4"/>
      <c r="D9" s="4"/>
      <c r="E9" s="1"/>
    </row>
    <row r="10" spans="1:6" s="89" customFormat="1" ht="22.5" customHeight="1" x14ac:dyDescent="0.15">
      <c r="A10" s="90" t="s">
        <v>25</v>
      </c>
      <c r="B10" s="91" t="s">
        <v>26</v>
      </c>
      <c r="C10" s="92" t="s">
        <v>161</v>
      </c>
      <c r="D10" s="93" t="s">
        <v>27</v>
      </c>
      <c r="E10" s="94" t="s">
        <v>162</v>
      </c>
      <c r="F10" s="95" t="s">
        <v>163</v>
      </c>
    </row>
    <row r="11" spans="1:6" s="42" customFormat="1" ht="21.95" customHeight="1" x14ac:dyDescent="0.15">
      <c r="A11" s="322" t="s">
        <v>54</v>
      </c>
      <c r="B11" s="323"/>
      <c r="C11" s="323"/>
      <c r="D11" s="323"/>
      <c r="E11" s="324"/>
      <c r="F11" s="160"/>
    </row>
    <row r="12" spans="1:6" s="42" customFormat="1" ht="42.75" customHeight="1" x14ac:dyDescent="0.15">
      <c r="A12" s="96"/>
      <c r="B12" s="97"/>
      <c r="C12" s="98" t="s">
        <v>164</v>
      </c>
      <c r="D12" s="99" t="s">
        <v>0</v>
      </c>
      <c r="E12" s="100" t="s">
        <v>249</v>
      </c>
      <c r="F12" s="161"/>
    </row>
    <row r="13" spans="1:6" ht="21.95" customHeight="1" x14ac:dyDescent="0.15">
      <c r="A13" s="325" t="s">
        <v>55</v>
      </c>
      <c r="B13" s="326"/>
      <c r="C13" s="326"/>
      <c r="D13" s="326"/>
      <c r="E13" s="327"/>
      <c r="F13" s="157"/>
    </row>
    <row r="14" spans="1:6" ht="33" customHeight="1" x14ac:dyDescent="0.15">
      <c r="A14" s="96"/>
      <c r="B14" s="97"/>
      <c r="C14" s="98" t="s">
        <v>164</v>
      </c>
      <c r="D14" s="99" t="s">
        <v>0</v>
      </c>
      <c r="E14" s="100" t="s">
        <v>250</v>
      </c>
      <c r="F14" s="157"/>
    </row>
    <row r="15" spans="1:6" ht="33" customHeight="1" x14ac:dyDescent="0.15">
      <c r="A15" s="96"/>
      <c r="B15" s="97"/>
      <c r="C15" s="98" t="s">
        <v>164</v>
      </c>
      <c r="D15" s="99" t="s">
        <v>0</v>
      </c>
      <c r="E15" s="100" t="s">
        <v>251</v>
      </c>
      <c r="F15" s="157"/>
    </row>
    <row r="16" spans="1:6" ht="21.95" customHeight="1" x14ac:dyDescent="0.15">
      <c r="A16" s="325" t="s">
        <v>56</v>
      </c>
      <c r="B16" s="326"/>
      <c r="C16" s="326"/>
      <c r="D16" s="326"/>
      <c r="E16" s="327"/>
      <c r="F16" s="157"/>
    </row>
    <row r="17" spans="1:6" ht="21.95" customHeight="1" x14ac:dyDescent="0.15">
      <c r="A17" s="96"/>
      <c r="B17" s="97"/>
      <c r="C17" s="98" t="s">
        <v>164</v>
      </c>
      <c r="D17" s="99" t="s">
        <v>0</v>
      </c>
      <c r="E17" s="100" t="s">
        <v>185</v>
      </c>
      <c r="F17" s="115" t="s">
        <v>187</v>
      </c>
    </row>
    <row r="18" spans="1:6" ht="33" customHeight="1" x14ac:dyDescent="0.15">
      <c r="A18" s="96"/>
      <c r="B18" s="97"/>
      <c r="C18" s="98" t="s">
        <v>164</v>
      </c>
      <c r="D18" s="101" t="s">
        <v>1</v>
      </c>
      <c r="E18" s="100" t="s">
        <v>252</v>
      </c>
      <c r="F18" s="116" t="s">
        <v>187</v>
      </c>
    </row>
    <row r="19" spans="1:6" ht="33" customHeight="1" x14ac:dyDescent="0.15">
      <c r="A19" s="96"/>
      <c r="B19" s="97"/>
      <c r="C19" s="98" t="s">
        <v>164</v>
      </c>
      <c r="D19" s="101" t="s">
        <v>1</v>
      </c>
      <c r="E19" s="100" t="s">
        <v>253</v>
      </c>
      <c r="F19" s="157"/>
    </row>
    <row r="20" spans="1:6" ht="48.75" customHeight="1" x14ac:dyDescent="0.15">
      <c r="A20" s="102"/>
      <c r="B20" s="103"/>
      <c r="C20" s="104" t="s">
        <v>164</v>
      </c>
      <c r="D20" s="105" t="s">
        <v>2</v>
      </c>
      <c r="E20" s="106" t="s">
        <v>296</v>
      </c>
      <c r="F20" s="158"/>
    </row>
    <row r="21" spans="1:6" s="42" customFormat="1" ht="27" customHeight="1" x14ac:dyDescent="0.15">
      <c r="A21" s="41" t="s">
        <v>36</v>
      </c>
      <c r="B21" s="13"/>
      <c r="C21" s="13"/>
      <c r="D21" s="13"/>
      <c r="E21" s="14"/>
    </row>
    <row r="22" spans="1:6" s="89" customFormat="1" ht="22.5" customHeight="1" x14ac:dyDescent="0.15">
      <c r="A22" s="90" t="s">
        <v>25</v>
      </c>
      <c r="B22" s="91" t="s">
        <v>26</v>
      </c>
      <c r="C22" s="92" t="s">
        <v>161</v>
      </c>
      <c r="D22" s="93" t="s">
        <v>27</v>
      </c>
      <c r="E22" s="94" t="s">
        <v>162</v>
      </c>
      <c r="F22" s="95" t="s">
        <v>163</v>
      </c>
    </row>
    <row r="23" spans="1:6" ht="21.95" customHeight="1" x14ac:dyDescent="0.15">
      <c r="A23" s="345" t="s">
        <v>57</v>
      </c>
      <c r="B23" s="346"/>
      <c r="C23" s="346"/>
      <c r="D23" s="346"/>
      <c r="E23" s="347"/>
      <c r="F23" s="159"/>
    </row>
    <row r="24" spans="1:6" ht="21.95" customHeight="1" x14ac:dyDescent="0.15">
      <c r="A24" s="117"/>
      <c r="B24" s="118"/>
      <c r="C24" s="119"/>
      <c r="D24" s="120" t="s">
        <v>28</v>
      </c>
      <c r="E24" s="121" t="s">
        <v>295</v>
      </c>
      <c r="F24" s="157"/>
    </row>
    <row r="25" spans="1:6" ht="21.95" customHeight="1" x14ac:dyDescent="0.15">
      <c r="A25" s="122"/>
      <c r="B25" s="123"/>
      <c r="C25" s="124" t="s">
        <v>164</v>
      </c>
      <c r="D25" s="125"/>
      <c r="E25" s="121" t="s">
        <v>58</v>
      </c>
      <c r="F25" s="157"/>
    </row>
    <row r="26" spans="1:6" ht="21.95" customHeight="1" x14ac:dyDescent="0.15">
      <c r="A26" s="122"/>
      <c r="B26" s="123"/>
      <c r="C26" s="124" t="s">
        <v>164</v>
      </c>
      <c r="D26" s="125"/>
      <c r="E26" s="121" t="s">
        <v>59</v>
      </c>
      <c r="F26" s="157"/>
    </row>
    <row r="27" spans="1:6" ht="21.95" customHeight="1" x14ac:dyDescent="0.15">
      <c r="A27" s="122"/>
      <c r="B27" s="123"/>
      <c r="C27" s="124" t="s">
        <v>164</v>
      </c>
      <c r="D27" s="125"/>
      <c r="E27" s="121" t="s">
        <v>60</v>
      </c>
      <c r="F27" s="157"/>
    </row>
    <row r="28" spans="1:6" ht="21.95" customHeight="1" x14ac:dyDescent="0.15">
      <c r="A28" s="122"/>
      <c r="B28" s="123"/>
      <c r="C28" s="124" t="s">
        <v>164</v>
      </c>
      <c r="D28" s="125"/>
      <c r="E28" s="121" t="s">
        <v>64</v>
      </c>
      <c r="F28" s="157"/>
    </row>
    <row r="29" spans="1:6" ht="21.95" customHeight="1" x14ac:dyDescent="0.15">
      <c r="A29" s="122"/>
      <c r="B29" s="123"/>
      <c r="C29" s="124" t="s">
        <v>164</v>
      </c>
      <c r="D29" s="125"/>
      <c r="E29" s="121" t="s">
        <v>61</v>
      </c>
      <c r="F29" s="157"/>
    </row>
    <row r="30" spans="1:6" ht="21.75" customHeight="1" x14ac:dyDescent="0.15">
      <c r="A30" s="122"/>
      <c r="B30" s="123"/>
      <c r="C30" s="124" t="s">
        <v>164</v>
      </c>
      <c r="D30" s="125"/>
      <c r="E30" s="121" t="s">
        <v>62</v>
      </c>
      <c r="F30" s="157"/>
    </row>
    <row r="31" spans="1:6" ht="21.75" customHeight="1" x14ac:dyDescent="0.15">
      <c r="A31" s="122"/>
      <c r="B31" s="123"/>
      <c r="C31" s="119" t="s">
        <v>164</v>
      </c>
      <c r="D31" s="126" t="s">
        <v>29</v>
      </c>
      <c r="E31" s="121" t="s">
        <v>288</v>
      </c>
      <c r="F31" s="157"/>
    </row>
    <row r="32" spans="1:6" ht="46.5" customHeight="1" x14ac:dyDescent="0.15">
      <c r="A32" s="127"/>
      <c r="B32" s="128"/>
      <c r="C32" s="129" t="s">
        <v>164</v>
      </c>
      <c r="D32" s="130" t="s">
        <v>30</v>
      </c>
      <c r="E32" s="131" t="s">
        <v>297</v>
      </c>
      <c r="F32" s="158"/>
    </row>
  </sheetData>
  <mergeCells count="5">
    <mergeCell ref="A4:E4"/>
    <mergeCell ref="A11:E11"/>
    <mergeCell ref="A13:E13"/>
    <mergeCell ref="A16:E16"/>
    <mergeCell ref="A23:E23"/>
  </mergeCells>
  <phoneticPr fontId="2"/>
  <pageMargins left="0.59055118110236227" right="0.19685039370078741" top="0.59055118110236227" bottom="0.51181102362204722" header="0.31496062992125984" footer="0.27559055118110237"/>
  <pageSetup paperSize="9" scale="96" orientation="portrait" r:id="rId1"/>
  <headerFooter scaleWithDoc="0" alignWithMargins="0">
    <oddFooter>&amp;L&amp;9 2026.03.31定WH&amp;C-2-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19050</xdr:colOff>
                    <xdr:row>5</xdr:row>
                    <xdr:rowOff>114300</xdr:rowOff>
                  </from>
                  <to>
                    <xdr:col>1</xdr:col>
                    <xdr:colOff>47625</xdr:colOff>
                    <xdr:row>5</xdr:row>
                    <xdr:rowOff>323850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5</xdr:row>
                    <xdr:rowOff>114300</xdr:rowOff>
                  </from>
                  <to>
                    <xdr:col>2</xdr:col>
                    <xdr:colOff>66675</xdr:colOff>
                    <xdr:row>5</xdr:row>
                    <xdr:rowOff>323850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4</xdr:row>
                    <xdr:rowOff>47625</xdr:rowOff>
                  </from>
                  <to>
                    <xdr:col>1</xdr:col>
                    <xdr:colOff>47625</xdr:colOff>
                    <xdr:row>4</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4</xdr:row>
                    <xdr:rowOff>47625</xdr:rowOff>
                  </from>
                  <to>
                    <xdr:col>2</xdr:col>
                    <xdr:colOff>66675</xdr:colOff>
                    <xdr:row>4</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19050</xdr:colOff>
                    <xdr:row>6</xdr:row>
                    <xdr:rowOff>114300</xdr:rowOff>
                  </from>
                  <to>
                    <xdr:col>1</xdr:col>
                    <xdr:colOff>47625</xdr:colOff>
                    <xdr:row>6</xdr:row>
                    <xdr:rowOff>333375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28575</xdr:colOff>
                    <xdr:row>6</xdr:row>
                    <xdr:rowOff>114300</xdr:rowOff>
                  </from>
                  <to>
                    <xdr:col>2</xdr:col>
                    <xdr:colOff>66675</xdr:colOff>
                    <xdr:row>6</xdr:row>
                    <xdr:rowOff>333375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28575</xdr:colOff>
                    <xdr:row>13</xdr:row>
                    <xdr:rowOff>104775</xdr:rowOff>
                  </from>
                  <to>
                    <xdr:col>1</xdr:col>
                    <xdr:colOff>57150</xdr:colOff>
                    <xdr:row>13</xdr:row>
                    <xdr:rowOff>342900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19050</xdr:colOff>
                    <xdr:row>13</xdr:row>
                    <xdr:rowOff>123825</xdr:rowOff>
                  </from>
                  <to>
                    <xdr:col>2</xdr:col>
                    <xdr:colOff>47625</xdr:colOff>
                    <xdr:row>13</xdr:row>
                    <xdr:rowOff>333375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28575</xdr:colOff>
                    <xdr:row>11</xdr:row>
                    <xdr:rowOff>171450</xdr:rowOff>
                  </from>
                  <to>
                    <xdr:col>1</xdr:col>
                    <xdr:colOff>57150</xdr:colOff>
                    <xdr:row>11</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28575</xdr:colOff>
                    <xdr:row>11</xdr:row>
                    <xdr:rowOff>171450</xdr:rowOff>
                  </from>
                  <to>
                    <xdr:col>2</xdr:col>
                    <xdr:colOff>57150</xdr:colOff>
                    <xdr:row>11</xdr:row>
                    <xdr:rowOff>381000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28575</xdr:colOff>
                    <xdr:row>14</xdr:row>
                    <xdr:rowOff>123825</xdr:rowOff>
                  </from>
                  <to>
                    <xdr:col>1</xdr:col>
                    <xdr:colOff>57150</xdr:colOff>
                    <xdr:row>14</xdr:row>
                    <xdr:rowOff>333375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28575</xdr:colOff>
                    <xdr:row>14</xdr:row>
                    <xdr:rowOff>123825</xdr:rowOff>
                  </from>
                  <to>
                    <xdr:col>2</xdr:col>
                    <xdr:colOff>57150</xdr:colOff>
                    <xdr:row>14</xdr:row>
                    <xdr:rowOff>333375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28575</xdr:colOff>
                    <xdr:row>16</xdr:row>
                    <xdr:rowOff>28575</xdr:rowOff>
                  </from>
                  <to>
                    <xdr:col>1</xdr:col>
                    <xdr:colOff>57150</xdr:colOff>
                    <xdr:row>16</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28575</xdr:colOff>
                    <xdr:row>16</xdr:row>
                    <xdr:rowOff>38100</xdr:rowOff>
                  </from>
                  <to>
                    <xdr:col>2</xdr:col>
                    <xdr:colOff>66675</xdr:colOff>
                    <xdr:row>16</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28575</xdr:colOff>
                    <xdr:row>17</xdr:row>
                    <xdr:rowOff>123825</xdr:rowOff>
                  </from>
                  <to>
                    <xdr:col>1</xdr:col>
                    <xdr:colOff>57150</xdr:colOff>
                    <xdr:row>17</xdr:row>
                    <xdr:rowOff>333375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28575</xdr:colOff>
                    <xdr:row>17</xdr:row>
                    <xdr:rowOff>114300</xdr:rowOff>
                  </from>
                  <to>
                    <xdr:col>2</xdr:col>
                    <xdr:colOff>66675</xdr:colOff>
                    <xdr:row>17</xdr:row>
                    <xdr:rowOff>323850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28575</xdr:colOff>
                    <xdr:row>19</xdr:row>
                    <xdr:rowOff>209550</xdr:rowOff>
                  </from>
                  <to>
                    <xdr:col>1</xdr:col>
                    <xdr:colOff>57150</xdr:colOff>
                    <xdr:row>19</xdr:row>
                    <xdr:rowOff>419100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28575</xdr:colOff>
                    <xdr:row>19</xdr:row>
                    <xdr:rowOff>209550</xdr:rowOff>
                  </from>
                  <to>
                    <xdr:col>2</xdr:col>
                    <xdr:colOff>57150</xdr:colOff>
                    <xdr:row>19</xdr:row>
                    <xdr:rowOff>419100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0</xdr:col>
                    <xdr:colOff>19050</xdr:colOff>
                    <xdr:row>24</xdr:row>
                    <xdr:rowOff>28575</xdr:rowOff>
                  </from>
                  <to>
                    <xdr:col>1</xdr:col>
                    <xdr:colOff>47625</xdr:colOff>
                    <xdr:row>24</xdr:row>
                    <xdr:rowOff>238125</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xdr:col>
                    <xdr:colOff>19050</xdr:colOff>
                    <xdr:row>24</xdr:row>
                    <xdr:rowOff>28575</xdr:rowOff>
                  </from>
                  <to>
                    <xdr:col>2</xdr:col>
                    <xdr:colOff>47625</xdr:colOff>
                    <xdr:row>24</xdr:row>
                    <xdr:rowOff>238125</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0</xdr:col>
                    <xdr:colOff>19050</xdr:colOff>
                    <xdr:row>25</xdr:row>
                    <xdr:rowOff>47625</xdr:rowOff>
                  </from>
                  <to>
                    <xdr:col>1</xdr:col>
                    <xdr:colOff>47625</xdr:colOff>
                    <xdr:row>25</xdr:row>
                    <xdr:rowOff>257175</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xdr:col>
                    <xdr:colOff>19050</xdr:colOff>
                    <xdr:row>25</xdr:row>
                    <xdr:rowOff>47625</xdr:rowOff>
                  </from>
                  <to>
                    <xdr:col>2</xdr:col>
                    <xdr:colOff>47625</xdr:colOff>
                    <xdr:row>25</xdr:row>
                    <xdr:rowOff>257175</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0</xdr:col>
                    <xdr:colOff>19050</xdr:colOff>
                    <xdr:row>26</xdr:row>
                    <xdr:rowOff>28575</xdr:rowOff>
                  </from>
                  <to>
                    <xdr:col>1</xdr:col>
                    <xdr:colOff>47625</xdr:colOff>
                    <xdr:row>26</xdr:row>
                    <xdr:rowOff>238125</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1</xdr:col>
                    <xdr:colOff>19050</xdr:colOff>
                    <xdr:row>26</xdr:row>
                    <xdr:rowOff>28575</xdr:rowOff>
                  </from>
                  <to>
                    <xdr:col>2</xdr:col>
                    <xdr:colOff>47625</xdr:colOff>
                    <xdr:row>26</xdr:row>
                    <xdr:rowOff>238125</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0</xdr:col>
                    <xdr:colOff>19050</xdr:colOff>
                    <xdr:row>27</xdr:row>
                    <xdr:rowOff>28575</xdr:rowOff>
                  </from>
                  <to>
                    <xdr:col>1</xdr:col>
                    <xdr:colOff>47625</xdr:colOff>
                    <xdr:row>27</xdr:row>
                    <xdr:rowOff>238125</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1</xdr:col>
                    <xdr:colOff>19050</xdr:colOff>
                    <xdr:row>27</xdr:row>
                    <xdr:rowOff>28575</xdr:rowOff>
                  </from>
                  <to>
                    <xdr:col>2</xdr:col>
                    <xdr:colOff>47625</xdr:colOff>
                    <xdr:row>27</xdr:row>
                    <xdr:rowOff>238125</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0</xdr:col>
                    <xdr:colOff>19050</xdr:colOff>
                    <xdr:row>27</xdr:row>
                    <xdr:rowOff>28575</xdr:rowOff>
                  </from>
                  <to>
                    <xdr:col>1</xdr:col>
                    <xdr:colOff>47625</xdr:colOff>
                    <xdr:row>27</xdr:row>
                    <xdr:rowOff>238125</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1</xdr:col>
                    <xdr:colOff>19050</xdr:colOff>
                    <xdr:row>27</xdr:row>
                    <xdr:rowOff>28575</xdr:rowOff>
                  </from>
                  <to>
                    <xdr:col>2</xdr:col>
                    <xdr:colOff>47625</xdr:colOff>
                    <xdr:row>27</xdr:row>
                    <xdr:rowOff>238125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0</xdr:col>
                    <xdr:colOff>19050</xdr:colOff>
                    <xdr:row>28</xdr:row>
                    <xdr:rowOff>28575</xdr:rowOff>
                  </from>
                  <to>
                    <xdr:col>1</xdr:col>
                    <xdr:colOff>47625</xdr:colOff>
                    <xdr:row>28</xdr:row>
                    <xdr:rowOff>238125</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1</xdr:col>
                    <xdr:colOff>19050</xdr:colOff>
                    <xdr:row>28</xdr:row>
                    <xdr:rowOff>28575</xdr:rowOff>
                  </from>
                  <to>
                    <xdr:col>2</xdr:col>
                    <xdr:colOff>47625</xdr:colOff>
                    <xdr:row>28</xdr:row>
                    <xdr:rowOff>238125</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0</xdr:col>
                    <xdr:colOff>19050</xdr:colOff>
                    <xdr:row>29</xdr:row>
                    <xdr:rowOff>47625</xdr:rowOff>
                  </from>
                  <to>
                    <xdr:col>1</xdr:col>
                    <xdr:colOff>47625</xdr:colOff>
                    <xdr:row>29</xdr:row>
                    <xdr:rowOff>257175</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1</xdr:col>
                    <xdr:colOff>28575</xdr:colOff>
                    <xdr:row>29</xdr:row>
                    <xdr:rowOff>47625</xdr:rowOff>
                  </from>
                  <to>
                    <xdr:col>2</xdr:col>
                    <xdr:colOff>57150</xdr:colOff>
                    <xdr:row>29</xdr:row>
                    <xdr:rowOff>257175</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0</xdr:col>
                    <xdr:colOff>28575</xdr:colOff>
                    <xdr:row>30</xdr:row>
                    <xdr:rowOff>38100</xdr:rowOff>
                  </from>
                  <to>
                    <xdr:col>1</xdr:col>
                    <xdr:colOff>57150</xdr:colOff>
                    <xdr:row>30</xdr:row>
                    <xdr:rowOff>247650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1</xdr:col>
                    <xdr:colOff>28575</xdr:colOff>
                    <xdr:row>30</xdr:row>
                    <xdr:rowOff>38100</xdr:rowOff>
                  </from>
                  <to>
                    <xdr:col>2</xdr:col>
                    <xdr:colOff>57150</xdr:colOff>
                    <xdr:row>30</xdr:row>
                    <xdr:rowOff>247650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0</xdr:col>
                    <xdr:colOff>28575</xdr:colOff>
                    <xdr:row>31</xdr:row>
                    <xdr:rowOff>200025</xdr:rowOff>
                  </from>
                  <to>
                    <xdr:col>1</xdr:col>
                    <xdr:colOff>57150</xdr:colOff>
                    <xdr:row>31</xdr:row>
                    <xdr:rowOff>409575</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1</xdr:col>
                    <xdr:colOff>28575</xdr:colOff>
                    <xdr:row>31</xdr:row>
                    <xdr:rowOff>209550</xdr:rowOff>
                  </from>
                  <to>
                    <xdr:col>2</xdr:col>
                    <xdr:colOff>57150</xdr:colOff>
                    <xdr:row>31</xdr:row>
                    <xdr:rowOff>419100</xdr:rowOff>
                  </to>
                </anchor>
              </controlPr>
            </control>
          </mc:Choice>
        </mc:AlternateContent>
        <mc:AlternateContent xmlns:mc="http://schemas.openxmlformats.org/markup-compatibility/2006">
          <mc:Choice Requires="x14">
            <control shapeId="3139" r:id="rId40" name="Check Box 67">
              <controlPr defaultSize="0" autoFill="0" autoLine="0" autoPict="0">
                <anchor moveWithCells="1">
                  <from>
                    <xdr:col>0</xdr:col>
                    <xdr:colOff>28575</xdr:colOff>
                    <xdr:row>7</xdr:row>
                    <xdr:rowOff>104775</xdr:rowOff>
                  </from>
                  <to>
                    <xdr:col>1</xdr:col>
                    <xdr:colOff>57150</xdr:colOff>
                    <xdr:row>7</xdr:row>
                    <xdr:rowOff>323850</xdr:rowOff>
                  </to>
                </anchor>
              </controlPr>
            </control>
          </mc:Choice>
        </mc:AlternateContent>
        <mc:AlternateContent xmlns:mc="http://schemas.openxmlformats.org/markup-compatibility/2006">
          <mc:Choice Requires="x14">
            <control shapeId="3140" r:id="rId41" name="Check Box 68">
              <controlPr defaultSize="0" autoFill="0" autoLine="0" autoPict="0">
                <anchor moveWithCells="1">
                  <from>
                    <xdr:col>1</xdr:col>
                    <xdr:colOff>28575</xdr:colOff>
                    <xdr:row>7</xdr:row>
                    <xdr:rowOff>104775</xdr:rowOff>
                  </from>
                  <to>
                    <xdr:col>2</xdr:col>
                    <xdr:colOff>66675</xdr:colOff>
                    <xdr:row>7</xdr:row>
                    <xdr:rowOff>323850</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0</xdr:col>
                    <xdr:colOff>38100</xdr:colOff>
                    <xdr:row>18</xdr:row>
                    <xdr:rowOff>123825</xdr:rowOff>
                  </from>
                  <to>
                    <xdr:col>1</xdr:col>
                    <xdr:colOff>66675</xdr:colOff>
                    <xdr:row>18</xdr:row>
                    <xdr:rowOff>333375</xdr:rowOff>
                  </to>
                </anchor>
              </controlPr>
            </control>
          </mc:Choice>
        </mc:AlternateContent>
        <mc:AlternateContent xmlns:mc="http://schemas.openxmlformats.org/markup-compatibility/2006">
          <mc:Choice Requires="x14">
            <control shapeId="3142" r:id="rId43" name="Check Box 70">
              <controlPr defaultSize="0" autoFill="0" autoLine="0" autoPict="0">
                <anchor moveWithCells="1">
                  <from>
                    <xdr:col>1</xdr:col>
                    <xdr:colOff>28575</xdr:colOff>
                    <xdr:row>18</xdr:row>
                    <xdr:rowOff>114300</xdr:rowOff>
                  </from>
                  <to>
                    <xdr:col>2</xdr:col>
                    <xdr:colOff>66675</xdr:colOff>
                    <xdr:row>18</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0F188-1585-4895-85F0-0ECC4270EF8C}">
  <sheetPr>
    <tabColor rgb="FFFFFF99"/>
    <pageSetUpPr fitToPage="1"/>
  </sheetPr>
  <dimension ref="B1:AV34"/>
  <sheetViews>
    <sheetView zoomScaleNormal="100" workbookViewId="0">
      <selection activeCell="U12" sqref="U12:W12"/>
    </sheetView>
  </sheetViews>
  <sheetFormatPr defaultRowHeight="13.5" x14ac:dyDescent="0.15"/>
  <cols>
    <col min="1" max="1" width="1" customWidth="1"/>
    <col min="2" max="2" width="14.625" customWidth="1"/>
    <col min="3" max="3" width="5" customWidth="1"/>
    <col min="4" max="4" width="18.625" customWidth="1"/>
    <col min="5" max="5" width="11.12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256</v>
      </c>
      <c r="D1" s="3"/>
      <c r="E1" s="3"/>
      <c r="F1" s="3"/>
      <c r="G1" s="3"/>
    </row>
    <row r="2" spans="2:48" ht="18" customHeight="1" x14ac:dyDescent="0.15">
      <c r="B2" t="s">
        <v>260</v>
      </c>
      <c r="AC2" s="376"/>
      <c r="AD2" s="377"/>
      <c r="AE2" s="377"/>
      <c r="AF2" s="377"/>
      <c r="AG2" s="378"/>
    </row>
    <row r="3" spans="2:48" ht="18" customHeight="1" x14ac:dyDescent="0.15">
      <c r="B3" s="26" t="s">
        <v>313</v>
      </c>
      <c r="AC3" s="379"/>
      <c r="AD3" s="380"/>
      <c r="AE3" s="380"/>
      <c r="AF3" s="380"/>
      <c r="AG3" s="381"/>
    </row>
    <row r="4" spans="2:48" ht="9.9499999999999993" customHeight="1" x14ac:dyDescent="0.15"/>
    <row r="5" spans="2:48" ht="18" customHeight="1" x14ac:dyDescent="0.15">
      <c r="B5" s="9" t="s">
        <v>104</v>
      </c>
    </row>
    <row r="6" spans="2:48" ht="17.25" customHeight="1" x14ac:dyDescent="0.15">
      <c r="B6" s="26" t="s">
        <v>267</v>
      </c>
      <c r="C6" s="26"/>
      <c r="D6" s="26"/>
      <c r="E6" s="26"/>
      <c r="F6" s="26"/>
      <c r="G6" s="26"/>
      <c r="N6" s="81"/>
    </row>
    <row r="7" spans="2:48" ht="17.25" customHeight="1" x14ac:dyDescent="0.15">
      <c r="B7" s="26" t="s">
        <v>105</v>
      </c>
      <c r="C7" s="26"/>
      <c r="D7" s="26"/>
      <c r="E7" s="26"/>
      <c r="F7" s="26"/>
      <c r="G7" s="26"/>
      <c r="N7" s="81"/>
    </row>
    <row r="8" spans="2:48" ht="17.25" customHeight="1" x14ac:dyDescent="0.15">
      <c r="B8" s="26" t="s">
        <v>268</v>
      </c>
      <c r="C8" s="26"/>
      <c r="D8" s="26"/>
      <c r="E8" s="26"/>
      <c r="F8" s="26"/>
      <c r="G8" s="26"/>
    </row>
    <row r="9" spans="2:48" ht="17.25" customHeight="1" x14ac:dyDescent="0.15">
      <c r="B9" s="26" t="s">
        <v>269</v>
      </c>
      <c r="C9" s="26"/>
      <c r="D9" s="26"/>
      <c r="E9" s="26"/>
      <c r="F9" s="26"/>
      <c r="G9" s="26"/>
    </row>
    <row r="10" spans="2:48" ht="17.25" customHeight="1" x14ac:dyDescent="0.15">
      <c r="B10" s="26" t="s">
        <v>276</v>
      </c>
      <c r="C10" s="26"/>
      <c r="D10" s="26"/>
      <c r="E10" s="26"/>
      <c r="F10" s="26"/>
      <c r="G10" s="26"/>
    </row>
    <row r="11" spans="2:48" ht="17.25" customHeight="1" x14ac:dyDescent="0.15">
      <c r="B11" s="26"/>
      <c r="C11" s="26"/>
      <c r="D11" s="26"/>
      <c r="E11" s="26"/>
      <c r="F11" s="26"/>
      <c r="G11" s="26"/>
    </row>
    <row r="12" spans="2:48" s="42" customFormat="1" ht="18" customHeight="1" x14ac:dyDescent="0.15">
      <c r="S12" s="43" t="s">
        <v>81</v>
      </c>
      <c r="T12" s="44" t="s">
        <v>106</v>
      </c>
      <c r="U12" s="453"/>
      <c r="V12" s="453"/>
      <c r="W12" s="453"/>
      <c r="X12" s="42" t="s">
        <v>82</v>
      </c>
      <c r="Y12" s="311"/>
      <c r="Z12" s="44" t="s">
        <v>83</v>
      </c>
      <c r="AA12" s="44" t="s">
        <v>107</v>
      </c>
      <c r="AB12" s="453"/>
      <c r="AC12" s="453"/>
      <c r="AD12" s="453"/>
      <c r="AE12" s="42" t="s">
        <v>82</v>
      </c>
      <c r="AF12" s="311"/>
      <c r="AG12" s="44" t="s">
        <v>83</v>
      </c>
      <c r="AH12" s="42" t="s">
        <v>108</v>
      </c>
      <c r="AL12" s="45"/>
      <c r="AM12" s="45"/>
      <c r="AN12" s="45"/>
      <c r="AO12" s="45"/>
      <c r="AP12" s="45"/>
      <c r="AQ12" s="45"/>
      <c r="AR12" s="45"/>
      <c r="AS12" s="45"/>
      <c r="AT12" s="45"/>
      <c r="AU12" s="45"/>
      <c r="AV12" s="45"/>
    </row>
    <row r="13" spans="2:48" s="46" customFormat="1" ht="4.5" customHeight="1" thickBot="1" x14ac:dyDescent="0.2">
      <c r="S13" s="47"/>
      <c r="T13" s="48"/>
      <c r="U13" s="49"/>
      <c r="V13" s="49"/>
      <c r="W13" s="49"/>
      <c r="Y13" s="49"/>
      <c r="Z13" s="48"/>
      <c r="AA13" s="48"/>
      <c r="AB13" s="49"/>
      <c r="AC13" s="49"/>
      <c r="AD13" s="49"/>
      <c r="AF13" s="49"/>
      <c r="AG13" s="48"/>
      <c r="AL13" s="50"/>
      <c r="AM13" s="50"/>
      <c r="AN13" s="50"/>
      <c r="AO13" s="50"/>
      <c r="AP13" s="50"/>
      <c r="AQ13" s="50"/>
      <c r="AR13" s="50"/>
      <c r="AS13" s="50"/>
      <c r="AT13" s="50"/>
      <c r="AU13" s="50"/>
      <c r="AV13" s="50"/>
    </row>
    <row r="14" spans="2:48" ht="27" customHeight="1" x14ac:dyDescent="0.15">
      <c r="B14" s="454" t="s">
        <v>347</v>
      </c>
      <c r="C14" s="457" t="s">
        <v>87</v>
      </c>
      <c r="D14" s="460" t="s">
        <v>346</v>
      </c>
      <c r="E14" s="463" t="s">
        <v>74</v>
      </c>
      <c r="F14" s="466" t="s">
        <v>342</v>
      </c>
      <c r="G14" s="469" t="s">
        <v>90</v>
      </c>
      <c r="H14" s="443" t="s">
        <v>345</v>
      </c>
      <c r="I14" s="444"/>
      <c r="J14" s="444"/>
      <c r="K14" s="444"/>
      <c r="L14" s="472" t="s">
        <v>32</v>
      </c>
      <c r="M14" s="444"/>
      <c r="N14" s="444"/>
      <c r="O14" s="473"/>
      <c r="P14" s="472" t="s">
        <v>33</v>
      </c>
      <c r="Q14" s="444"/>
      <c r="R14" s="444"/>
      <c r="S14" s="474"/>
      <c r="T14" s="443" t="s">
        <v>88</v>
      </c>
      <c r="U14" s="444"/>
      <c r="V14" s="473"/>
      <c r="W14" s="472" t="s">
        <v>89</v>
      </c>
      <c r="X14" s="444"/>
      <c r="Y14" s="474"/>
      <c r="Z14" s="475" t="s">
        <v>344</v>
      </c>
      <c r="AA14" s="476"/>
      <c r="AB14" s="477"/>
      <c r="AC14" s="443" t="s">
        <v>84</v>
      </c>
      <c r="AD14" s="444"/>
      <c r="AE14" s="444"/>
      <c r="AF14" s="443" t="s">
        <v>85</v>
      </c>
      <c r="AG14" s="444"/>
      <c r="AH14" s="445"/>
      <c r="AL14" s="45"/>
      <c r="AM14" s="45"/>
      <c r="AN14" s="45"/>
      <c r="AO14" s="45"/>
      <c r="AP14" s="45"/>
      <c r="AQ14" s="45"/>
      <c r="AR14" s="45"/>
      <c r="AS14" s="45"/>
      <c r="AT14" s="45"/>
      <c r="AU14" s="45"/>
      <c r="AV14" s="45"/>
    </row>
    <row r="15" spans="2:48" ht="19.5" customHeight="1" x14ac:dyDescent="0.15">
      <c r="B15" s="455"/>
      <c r="C15" s="458"/>
      <c r="D15" s="461"/>
      <c r="E15" s="464"/>
      <c r="F15" s="467"/>
      <c r="G15" s="470"/>
      <c r="H15" s="427" t="s">
        <v>23</v>
      </c>
      <c r="I15" s="428"/>
      <c r="J15" s="428"/>
      <c r="K15" s="428"/>
      <c r="L15" s="450" t="s">
        <v>109</v>
      </c>
      <c r="M15" s="428"/>
      <c r="N15" s="428"/>
      <c r="O15" s="451"/>
      <c r="P15" s="450" t="s">
        <v>110</v>
      </c>
      <c r="Q15" s="428"/>
      <c r="R15" s="428"/>
      <c r="S15" s="452"/>
      <c r="T15" s="427" t="s">
        <v>111</v>
      </c>
      <c r="U15" s="428"/>
      <c r="V15" s="451"/>
      <c r="W15" s="450" t="s">
        <v>112</v>
      </c>
      <c r="X15" s="428"/>
      <c r="Y15" s="452"/>
      <c r="Z15" s="427" t="s">
        <v>113</v>
      </c>
      <c r="AA15" s="428"/>
      <c r="AB15" s="452"/>
      <c r="AC15" s="427" t="s">
        <v>114</v>
      </c>
      <c r="AD15" s="428"/>
      <c r="AE15" s="428"/>
      <c r="AF15" s="427" t="s">
        <v>115</v>
      </c>
      <c r="AG15" s="428"/>
      <c r="AH15" s="429"/>
      <c r="AL15" s="45"/>
      <c r="AM15" s="45"/>
      <c r="AN15" s="45"/>
      <c r="AO15" s="45"/>
      <c r="AP15" s="45"/>
      <c r="AQ15" s="45"/>
      <c r="AR15" s="45"/>
      <c r="AS15" s="45"/>
      <c r="AT15" s="45"/>
      <c r="AU15" s="45"/>
      <c r="AV15" s="45"/>
    </row>
    <row r="16" spans="2:48" ht="19.5" customHeight="1" thickBot="1" x14ac:dyDescent="0.2">
      <c r="B16" s="456"/>
      <c r="C16" s="459"/>
      <c r="D16" s="462"/>
      <c r="E16" s="465"/>
      <c r="F16" s="468"/>
      <c r="G16" s="471"/>
      <c r="H16" s="29" t="s">
        <v>116</v>
      </c>
      <c r="I16" s="52" t="s">
        <v>117</v>
      </c>
      <c r="J16" s="312"/>
      <c r="K16" s="52" t="s">
        <v>108</v>
      </c>
      <c r="L16" s="430" t="s">
        <v>118</v>
      </c>
      <c r="M16" s="431"/>
      <c r="N16" s="431"/>
      <c r="O16" s="432"/>
      <c r="P16" s="384" t="s">
        <v>281</v>
      </c>
      <c r="Q16" s="385"/>
      <c r="R16" s="385"/>
      <c r="S16" s="150" t="s">
        <v>18</v>
      </c>
      <c r="T16" s="433"/>
      <c r="U16" s="434"/>
      <c r="V16" s="434"/>
      <c r="W16" s="435"/>
      <c r="X16" s="434"/>
      <c r="Y16" s="436"/>
      <c r="Z16" s="433" t="s">
        <v>119</v>
      </c>
      <c r="AA16" s="434"/>
      <c r="AB16" s="436"/>
      <c r="AC16" s="446" t="s">
        <v>120</v>
      </c>
      <c r="AD16" s="431"/>
      <c r="AE16" s="431"/>
      <c r="AF16" s="447"/>
      <c r="AG16" s="448"/>
      <c r="AH16" s="449"/>
      <c r="AL16" s="45"/>
      <c r="AM16" s="45"/>
      <c r="AN16" s="45"/>
      <c r="AO16" s="45"/>
      <c r="AP16" s="45"/>
      <c r="AQ16" s="45"/>
      <c r="AR16" s="45"/>
      <c r="AS16" s="45"/>
      <c r="AT16" s="45"/>
      <c r="AU16" s="45"/>
      <c r="AV16" s="45"/>
    </row>
    <row r="17" spans="2:48" ht="21.95" customHeight="1" thickTop="1" x14ac:dyDescent="0.15">
      <c r="B17" s="53"/>
      <c r="C17" s="279"/>
      <c r="D17" s="283"/>
      <c r="E17" s="219"/>
      <c r="F17" s="286"/>
      <c r="G17" s="290"/>
      <c r="H17" s="418"/>
      <c r="I17" s="383"/>
      <c r="J17" s="383"/>
      <c r="K17" s="419"/>
      <c r="L17" s="382"/>
      <c r="M17" s="383"/>
      <c r="N17" s="383"/>
      <c r="O17" s="419"/>
      <c r="P17" s="382"/>
      <c r="Q17" s="383"/>
      <c r="R17" s="383"/>
      <c r="S17" s="293"/>
      <c r="T17" s="420" t="str">
        <f>IF(COUNT(L17)=0,"",IF(COUNT(H17)=0,"",L17/H17))</f>
        <v/>
      </c>
      <c r="U17" s="421"/>
      <c r="V17" s="421"/>
      <c r="W17" s="422" t="str">
        <f>IF(COUNT(P17)=0,"",IF(COUNT(H17)=0,"",P17/H17))</f>
        <v/>
      </c>
      <c r="X17" s="421"/>
      <c r="Y17" s="423"/>
      <c r="Z17" s="424"/>
      <c r="AA17" s="425"/>
      <c r="AB17" s="426"/>
      <c r="AC17" s="437" t="str">
        <f>IF(COUNT(L17)=1,L17*Z17,(IF(COUNT(P17)=1,P17*Z17,IF(COUNT(P17)=0,"",P17*Z17))))</f>
        <v/>
      </c>
      <c r="AD17" s="438" t="str">
        <f>IF(COUNT(Y17)=1,Y17*AC17,(IF(COUNT(Z17)=1,Z17*AC17,IF(COUNT(AC17)=0,"",Y17*AC17))))</f>
        <v/>
      </c>
      <c r="AE17" s="439" t="str">
        <f>IF(COUNT(Z17)=1,Z17*AD17,(IF(COUNT(AA17)=1,AA17*AD17,IF(COUNT(AD17)=0,"",Z17*AD17))))</f>
        <v/>
      </c>
      <c r="AF17" s="440" t="str">
        <f t="shared" ref="AF17:AF25" si="0">IF(COUNT(H17)=1,AC17/H17,IF(AND(COUNT(H17)=0,COUNT(L17)=1),AC17/L17,""))</f>
        <v/>
      </c>
      <c r="AG17" s="441"/>
      <c r="AH17" s="442"/>
      <c r="AL17" s="45"/>
      <c r="AM17" s="45"/>
      <c r="AN17" s="45"/>
      <c r="AO17" s="45"/>
      <c r="AP17" s="45"/>
      <c r="AQ17" s="45"/>
      <c r="AR17" s="45"/>
      <c r="AS17" s="45"/>
      <c r="AT17" s="45"/>
      <c r="AU17" s="45"/>
      <c r="AV17" s="45"/>
    </row>
    <row r="18" spans="2:48" ht="21.95" customHeight="1" x14ac:dyDescent="0.15">
      <c r="B18" s="53"/>
      <c r="C18" s="280"/>
      <c r="D18" s="283"/>
      <c r="E18" s="220"/>
      <c r="F18" s="287"/>
      <c r="G18" s="290"/>
      <c r="H18" s="409"/>
      <c r="I18" s="355"/>
      <c r="J18" s="355"/>
      <c r="K18" s="410"/>
      <c r="L18" s="354"/>
      <c r="M18" s="355"/>
      <c r="N18" s="355"/>
      <c r="O18" s="410"/>
      <c r="P18" s="354"/>
      <c r="Q18" s="355"/>
      <c r="R18" s="355"/>
      <c r="S18" s="294"/>
      <c r="T18" s="411" t="str">
        <f t="shared" ref="T18:T26" si="1">IF(COUNT(L18)=0,"",IF(COUNT(H18)=0,"",L18/H18))</f>
        <v/>
      </c>
      <c r="U18" s="412"/>
      <c r="V18" s="412"/>
      <c r="W18" s="413" t="str">
        <f t="shared" ref="W18:W25" si="2">IF(COUNT(P18)=0,"",IF(COUNT(H18)=0,"",P18/H18))</f>
        <v/>
      </c>
      <c r="X18" s="412"/>
      <c r="Y18" s="414"/>
      <c r="Z18" s="415"/>
      <c r="AA18" s="416"/>
      <c r="AB18" s="417"/>
      <c r="AC18" s="406" t="str">
        <f t="shared" ref="AC18:AC23" si="3">IF(COUNT(L18)=1,L18*Z18,(IF(COUNT(P18)=1,P18*Z18,IF(COUNT(P18)=0,"",P18*Z18))))</f>
        <v/>
      </c>
      <c r="AD18" s="407" t="str">
        <f t="shared" ref="AD18:AE24" si="4">IF(COUNT(Y18)=1,Y18*AC18,(IF(COUNT(Z18)=1,Z18*AC18,IF(COUNT(AC18)=0,"",Y18*AC18))))</f>
        <v/>
      </c>
      <c r="AE18" s="408" t="str">
        <f t="shared" si="4"/>
        <v/>
      </c>
      <c r="AF18" s="403" t="str">
        <f t="shared" si="0"/>
        <v/>
      </c>
      <c r="AG18" s="404"/>
      <c r="AH18" s="405"/>
      <c r="AL18" s="45"/>
      <c r="AM18" s="45"/>
      <c r="AN18" s="45"/>
      <c r="AO18" s="45"/>
      <c r="AP18" s="45"/>
      <c r="AQ18" s="45"/>
      <c r="AR18" s="45"/>
      <c r="AS18" s="45"/>
      <c r="AT18" s="45"/>
      <c r="AU18" s="45"/>
      <c r="AV18" s="45"/>
    </row>
    <row r="19" spans="2:48" ht="21.95" customHeight="1" x14ac:dyDescent="0.15">
      <c r="B19" s="54"/>
      <c r="C19" s="281"/>
      <c r="D19" s="283"/>
      <c r="E19" s="220"/>
      <c r="F19" s="288"/>
      <c r="G19" s="290"/>
      <c r="H19" s="409"/>
      <c r="I19" s="355"/>
      <c r="J19" s="355"/>
      <c r="K19" s="410"/>
      <c r="L19" s="354"/>
      <c r="M19" s="355"/>
      <c r="N19" s="355"/>
      <c r="O19" s="410"/>
      <c r="P19" s="354"/>
      <c r="Q19" s="355"/>
      <c r="R19" s="355"/>
      <c r="S19" s="294"/>
      <c r="T19" s="411" t="str">
        <f t="shared" si="1"/>
        <v/>
      </c>
      <c r="U19" s="412"/>
      <c r="V19" s="412"/>
      <c r="W19" s="413" t="str">
        <f t="shared" si="2"/>
        <v/>
      </c>
      <c r="X19" s="412"/>
      <c r="Y19" s="414"/>
      <c r="Z19" s="415"/>
      <c r="AA19" s="416"/>
      <c r="AB19" s="417"/>
      <c r="AC19" s="406" t="str">
        <f t="shared" si="3"/>
        <v/>
      </c>
      <c r="AD19" s="407" t="str">
        <f t="shared" si="4"/>
        <v/>
      </c>
      <c r="AE19" s="408" t="str">
        <f t="shared" si="4"/>
        <v/>
      </c>
      <c r="AF19" s="403" t="str">
        <f t="shared" si="0"/>
        <v/>
      </c>
      <c r="AG19" s="404"/>
      <c r="AH19" s="405"/>
      <c r="AL19" s="45"/>
      <c r="AM19" s="45"/>
      <c r="AN19" s="45"/>
      <c r="AO19" s="45"/>
      <c r="AP19" s="45"/>
      <c r="AQ19" s="45"/>
      <c r="AR19" s="45"/>
      <c r="AS19" s="45"/>
      <c r="AT19" s="45"/>
      <c r="AU19" s="45"/>
      <c r="AV19" s="45"/>
    </row>
    <row r="20" spans="2:48" ht="21.95" customHeight="1" x14ac:dyDescent="0.15">
      <c r="B20" s="54"/>
      <c r="C20" s="281"/>
      <c r="D20" s="284"/>
      <c r="E20" s="221"/>
      <c r="F20" s="288"/>
      <c r="G20" s="291"/>
      <c r="H20" s="409"/>
      <c r="I20" s="355"/>
      <c r="J20" s="355"/>
      <c r="K20" s="410"/>
      <c r="L20" s="354"/>
      <c r="M20" s="355"/>
      <c r="N20" s="355"/>
      <c r="O20" s="410"/>
      <c r="P20" s="354"/>
      <c r="Q20" s="355"/>
      <c r="R20" s="355"/>
      <c r="S20" s="294"/>
      <c r="T20" s="411" t="str">
        <f t="shared" si="1"/>
        <v/>
      </c>
      <c r="U20" s="412"/>
      <c r="V20" s="412"/>
      <c r="W20" s="413" t="str">
        <f t="shared" si="2"/>
        <v/>
      </c>
      <c r="X20" s="412"/>
      <c r="Y20" s="414"/>
      <c r="Z20" s="415"/>
      <c r="AA20" s="416"/>
      <c r="AB20" s="417"/>
      <c r="AC20" s="406" t="str">
        <f t="shared" si="3"/>
        <v/>
      </c>
      <c r="AD20" s="407" t="str">
        <f t="shared" si="4"/>
        <v/>
      </c>
      <c r="AE20" s="408" t="str">
        <f t="shared" si="4"/>
        <v/>
      </c>
      <c r="AF20" s="403" t="str">
        <f t="shared" si="0"/>
        <v/>
      </c>
      <c r="AG20" s="404"/>
      <c r="AH20" s="405"/>
      <c r="AL20" s="45"/>
      <c r="AM20" s="45"/>
      <c r="AN20" s="45"/>
      <c r="AO20" s="45"/>
      <c r="AP20" s="45"/>
      <c r="AQ20" s="45"/>
      <c r="AR20" s="45"/>
      <c r="AS20" s="45"/>
      <c r="AT20" s="45"/>
      <c r="AU20" s="45"/>
      <c r="AV20" s="45"/>
    </row>
    <row r="21" spans="2:48" ht="21.95" customHeight="1" x14ac:dyDescent="0.15">
      <c r="B21" s="54"/>
      <c r="C21" s="281"/>
      <c r="D21" s="284"/>
      <c r="E21" s="221"/>
      <c r="F21" s="288"/>
      <c r="G21" s="291"/>
      <c r="H21" s="409"/>
      <c r="I21" s="355"/>
      <c r="J21" s="355"/>
      <c r="K21" s="410"/>
      <c r="L21" s="354"/>
      <c r="M21" s="355"/>
      <c r="N21" s="355"/>
      <c r="O21" s="410"/>
      <c r="P21" s="354"/>
      <c r="Q21" s="355"/>
      <c r="R21" s="355"/>
      <c r="S21" s="294"/>
      <c r="T21" s="411" t="str">
        <f t="shared" si="1"/>
        <v/>
      </c>
      <c r="U21" s="412"/>
      <c r="V21" s="412"/>
      <c r="W21" s="413" t="str">
        <f t="shared" si="2"/>
        <v/>
      </c>
      <c r="X21" s="412"/>
      <c r="Y21" s="414"/>
      <c r="Z21" s="415"/>
      <c r="AA21" s="416"/>
      <c r="AB21" s="417"/>
      <c r="AC21" s="406" t="str">
        <f t="shared" si="3"/>
        <v/>
      </c>
      <c r="AD21" s="407" t="str">
        <f t="shared" si="4"/>
        <v/>
      </c>
      <c r="AE21" s="408" t="str">
        <f t="shared" si="4"/>
        <v/>
      </c>
      <c r="AF21" s="403" t="str">
        <f t="shared" si="0"/>
        <v/>
      </c>
      <c r="AG21" s="404"/>
      <c r="AH21" s="405"/>
      <c r="AL21" s="45"/>
      <c r="AM21" s="45"/>
      <c r="AN21" s="45"/>
      <c r="AO21" s="45"/>
      <c r="AP21" s="45"/>
      <c r="AQ21" s="45"/>
      <c r="AR21" s="45"/>
      <c r="AS21" s="45"/>
      <c r="AT21" s="45"/>
      <c r="AU21" s="45"/>
      <c r="AV21" s="45"/>
    </row>
    <row r="22" spans="2:48" ht="21.95" customHeight="1" x14ac:dyDescent="0.15">
      <c r="B22" s="54"/>
      <c r="C22" s="281"/>
      <c r="D22" s="284"/>
      <c r="E22" s="221"/>
      <c r="F22" s="288"/>
      <c r="G22" s="291"/>
      <c r="H22" s="409"/>
      <c r="I22" s="355"/>
      <c r="J22" s="355"/>
      <c r="K22" s="410"/>
      <c r="L22" s="354"/>
      <c r="M22" s="355"/>
      <c r="N22" s="355"/>
      <c r="O22" s="410"/>
      <c r="P22" s="354"/>
      <c r="Q22" s="355"/>
      <c r="R22" s="355"/>
      <c r="S22" s="294"/>
      <c r="T22" s="411" t="str">
        <f t="shared" si="1"/>
        <v/>
      </c>
      <c r="U22" s="412"/>
      <c r="V22" s="412"/>
      <c r="W22" s="413" t="str">
        <f t="shared" si="2"/>
        <v/>
      </c>
      <c r="X22" s="412"/>
      <c r="Y22" s="414"/>
      <c r="Z22" s="415"/>
      <c r="AA22" s="416"/>
      <c r="AB22" s="417"/>
      <c r="AC22" s="406" t="str">
        <f t="shared" si="3"/>
        <v/>
      </c>
      <c r="AD22" s="407" t="str">
        <f t="shared" si="4"/>
        <v/>
      </c>
      <c r="AE22" s="408" t="str">
        <f t="shared" si="4"/>
        <v/>
      </c>
      <c r="AF22" s="403" t="str">
        <f t="shared" si="0"/>
        <v/>
      </c>
      <c r="AG22" s="404"/>
      <c r="AH22" s="405"/>
      <c r="AL22" s="45"/>
      <c r="AM22" s="45"/>
      <c r="AN22" s="45"/>
      <c r="AO22" s="45"/>
      <c r="AP22" s="45"/>
      <c r="AQ22" s="45"/>
      <c r="AR22" s="45"/>
      <c r="AS22" s="45"/>
      <c r="AT22" s="45"/>
      <c r="AU22" s="45"/>
      <c r="AV22" s="45"/>
    </row>
    <row r="23" spans="2:48" ht="21.95" customHeight="1" x14ac:dyDescent="0.15">
      <c r="B23" s="54"/>
      <c r="C23" s="281"/>
      <c r="D23" s="284"/>
      <c r="E23" s="221"/>
      <c r="F23" s="288"/>
      <c r="G23" s="291"/>
      <c r="H23" s="409"/>
      <c r="I23" s="355"/>
      <c r="J23" s="355"/>
      <c r="K23" s="410"/>
      <c r="L23" s="354"/>
      <c r="M23" s="355"/>
      <c r="N23" s="355"/>
      <c r="O23" s="410"/>
      <c r="P23" s="354"/>
      <c r="Q23" s="355"/>
      <c r="R23" s="355"/>
      <c r="S23" s="294"/>
      <c r="T23" s="411" t="str">
        <f t="shared" si="1"/>
        <v/>
      </c>
      <c r="U23" s="412"/>
      <c r="V23" s="412"/>
      <c r="W23" s="413" t="str">
        <f t="shared" si="2"/>
        <v/>
      </c>
      <c r="X23" s="412"/>
      <c r="Y23" s="414"/>
      <c r="Z23" s="415"/>
      <c r="AA23" s="416"/>
      <c r="AB23" s="417"/>
      <c r="AC23" s="406" t="str">
        <f t="shared" si="3"/>
        <v/>
      </c>
      <c r="AD23" s="407" t="str">
        <f t="shared" si="4"/>
        <v/>
      </c>
      <c r="AE23" s="408" t="str">
        <f t="shared" si="4"/>
        <v/>
      </c>
      <c r="AF23" s="403" t="str">
        <f t="shared" si="0"/>
        <v/>
      </c>
      <c r="AG23" s="404"/>
      <c r="AH23" s="405"/>
      <c r="AL23" s="45"/>
      <c r="AM23" s="45"/>
      <c r="AN23" s="45"/>
      <c r="AO23" s="45"/>
      <c r="AP23" s="45"/>
      <c r="AQ23" s="45"/>
      <c r="AR23" s="45"/>
      <c r="AS23" s="45"/>
      <c r="AT23" s="45"/>
      <c r="AU23" s="45"/>
      <c r="AV23" s="45"/>
    </row>
    <row r="24" spans="2:48" ht="21.95" customHeight="1" x14ac:dyDescent="0.15">
      <c r="B24" s="54"/>
      <c r="C24" s="281"/>
      <c r="D24" s="284"/>
      <c r="E24" s="221"/>
      <c r="F24" s="288"/>
      <c r="G24" s="291"/>
      <c r="H24" s="409"/>
      <c r="I24" s="355"/>
      <c r="J24" s="355"/>
      <c r="K24" s="410"/>
      <c r="L24" s="354"/>
      <c r="M24" s="355"/>
      <c r="N24" s="355"/>
      <c r="O24" s="410"/>
      <c r="P24" s="354"/>
      <c r="Q24" s="355"/>
      <c r="R24" s="355"/>
      <c r="S24" s="294"/>
      <c r="T24" s="411" t="str">
        <f t="shared" si="1"/>
        <v/>
      </c>
      <c r="U24" s="412"/>
      <c r="V24" s="412"/>
      <c r="W24" s="413" t="str">
        <f t="shared" si="2"/>
        <v/>
      </c>
      <c r="X24" s="412"/>
      <c r="Y24" s="414"/>
      <c r="Z24" s="415"/>
      <c r="AA24" s="416"/>
      <c r="AB24" s="417"/>
      <c r="AC24" s="406" t="str">
        <f>IF(COUNT(L24)=1,L24*Z24,(IF(COUNT(P24)=1,P24*Z24,IF(COUNT(P24)=0,"",P24*Z24))))</f>
        <v/>
      </c>
      <c r="AD24" s="407" t="str">
        <f t="shared" si="4"/>
        <v/>
      </c>
      <c r="AE24" s="408" t="str">
        <f t="shared" si="4"/>
        <v/>
      </c>
      <c r="AF24" s="403" t="str">
        <f t="shared" si="0"/>
        <v/>
      </c>
      <c r="AG24" s="404"/>
      <c r="AH24" s="405"/>
      <c r="AL24" s="45"/>
      <c r="AM24" s="45"/>
      <c r="AN24" s="45"/>
      <c r="AO24" s="45"/>
      <c r="AP24" s="45"/>
      <c r="AQ24" s="45"/>
      <c r="AR24" s="45"/>
      <c r="AS24" s="45"/>
      <c r="AT24" s="45"/>
      <c r="AU24" s="45"/>
      <c r="AV24" s="45"/>
    </row>
    <row r="25" spans="2:48" ht="21.95" customHeight="1" thickBot="1" x14ac:dyDescent="0.2">
      <c r="B25" s="278"/>
      <c r="C25" s="282"/>
      <c r="D25" s="285"/>
      <c r="E25" s="222"/>
      <c r="F25" s="304"/>
      <c r="G25" s="292"/>
      <c r="H25" s="389"/>
      <c r="I25" s="390"/>
      <c r="J25" s="390"/>
      <c r="K25" s="391"/>
      <c r="L25" s="392"/>
      <c r="M25" s="390"/>
      <c r="N25" s="390"/>
      <c r="O25" s="391"/>
      <c r="P25" s="392"/>
      <c r="Q25" s="390"/>
      <c r="R25" s="390"/>
      <c r="S25" s="295"/>
      <c r="T25" s="393" t="str">
        <f t="shared" si="1"/>
        <v/>
      </c>
      <c r="U25" s="394"/>
      <c r="V25" s="394"/>
      <c r="W25" s="395" t="str">
        <f t="shared" si="2"/>
        <v/>
      </c>
      <c r="X25" s="394"/>
      <c r="Y25" s="396"/>
      <c r="Z25" s="397"/>
      <c r="AA25" s="398"/>
      <c r="AB25" s="399"/>
      <c r="AC25" s="400" t="str">
        <f>IF(COUNT(L25)=1,L25*Z25,(IF(COUNT(P25)=1,P25*Z25,IF(COUNT(P25)=0,"",P25*Z25))))</f>
        <v/>
      </c>
      <c r="AD25" s="401" t="str">
        <f>IF(COUNT(Y25)=1,Y25*AC25,(IF(COUNT(Z25)=1,Z25*AC25,IF(COUNT(AC25)=0,"",Y25*AC25))))</f>
        <v/>
      </c>
      <c r="AE25" s="402" t="str">
        <f>IF(COUNT(Z25)=1,Z25*AD25,(IF(COUNT(AA25)=1,AA25*AD25,IF(COUNT(AD25)=0,"",Z25*AD25))))</f>
        <v/>
      </c>
      <c r="AF25" s="360" t="str">
        <f t="shared" si="0"/>
        <v/>
      </c>
      <c r="AG25" s="361"/>
      <c r="AH25" s="362"/>
      <c r="AL25" s="45"/>
      <c r="AM25" s="45"/>
      <c r="AN25" s="45"/>
      <c r="AO25" s="45"/>
      <c r="AP25" s="45"/>
      <c r="AQ25" s="45"/>
      <c r="AR25" s="45"/>
      <c r="AS25" s="45"/>
      <c r="AT25" s="45"/>
      <c r="AU25" s="45"/>
      <c r="AV25" s="45"/>
    </row>
    <row r="26" spans="2:48" ht="21.95" customHeight="1" thickTop="1" thickBot="1" x14ac:dyDescent="0.2">
      <c r="B26" s="363" t="s">
        <v>153</v>
      </c>
      <c r="C26" s="364"/>
      <c r="D26" s="364"/>
      <c r="E26" s="364"/>
      <c r="F26" s="364"/>
      <c r="G26" s="365"/>
      <c r="H26" s="366"/>
      <c r="I26" s="367"/>
      <c r="J26" s="367"/>
      <c r="K26" s="368"/>
      <c r="L26" s="369" t="str">
        <f>IF(COUNT(L17:O25)=0,"",SUM(L17:O25))</f>
        <v/>
      </c>
      <c r="M26" s="370"/>
      <c r="N26" s="370"/>
      <c r="O26" s="370"/>
      <c r="P26" s="371" t="s">
        <v>121</v>
      </c>
      <c r="Q26" s="372"/>
      <c r="R26" s="372"/>
      <c r="S26" s="373"/>
      <c r="T26" s="374" t="str">
        <f t="shared" si="1"/>
        <v/>
      </c>
      <c r="U26" s="375"/>
      <c r="V26" s="375"/>
      <c r="W26" s="371" t="s">
        <v>121</v>
      </c>
      <c r="X26" s="372"/>
      <c r="Y26" s="373"/>
      <c r="Z26" s="386" t="s">
        <v>121</v>
      </c>
      <c r="AA26" s="372"/>
      <c r="AB26" s="373"/>
      <c r="AC26" s="387" t="str">
        <f>IF(COUNTA(Z17:Z25)=0,"",SUM(AC17:AC25))</f>
        <v/>
      </c>
      <c r="AD26" s="370">
        <f>IF(COUNTA(AC17:AC25)=0,"",SUM(AD17:AD25))</f>
        <v>0</v>
      </c>
      <c r="AE26" s="388">
        <f>IF(COUNTA(AD17:AD25)=0,"",SUM(AE17:AE25))</f>
        <v>0</v>
      </c>
      <c r="AF26" s="351" t="str">
        <f>IF(COUNT(H26)=1,AC26/H26,"")</f>
        <v/>
      </c>
      <c r="AG26" s="352"/>
      <c r="AH26" s="353"/>
      <c r="AL26" s="45"/>
      <c r="AM26" s="45"/>
      <c r="AN26" s="45"/>
      <c r="AO26" s="45"/>
      <c r="AP26" s="45"/>
      <c r="AQ26" s="45"/>
      <c r="AR26" s="45"/>
      <c r="AS26" s="45"/>
      <c r="AT26" s="45"/>
      <c r="AU26" s="45"/>
      <c r="AV26" s="45"/>
    </row>
    <row r="27" spans="2:48" ht="12.95" customHeight="1" x14ac:dyDescent="0.15"/>
    <row r="28" spans="2:48" x14ac:dyDescent="0.15">
      <c r="B28" s="17" t="s">
        <v>72</v>
      </c>
      <c r="C28" s="55"/>
      <c r="D28" s="55"/>
      <c r="E28" s="55"/>
      <c r="F28" s="55"/>
      <c r="H28" s="56" t="s">
        <v>75</v>
      </c>
      <c r="I28" s="56"/>
      <c r="J28" s="56"/>
      <c r="K28" s="56"/>
      <c r="L28" s="56"/>
      <c r="M28" s="56"/>
      <c r="N28" s="56"/>
      <c r="O28" s="56"/>
      <c r="P28" s="57"/>
      <c r="Q28" s="57"/>
      <c r="R28" s="57"/>
      <c r="S28" s="57"/>
      <c r="T28" s="57"/>
      <c r="U28" s="57"/>
      <c r="V28" s="27"/>
      <c r="W28" s="27"/>
      <c r="X28" s="27"/>
      <c r="Y28" s="27"/>
      <c r="Z28" s="56"/>
      <c r="AA28" s="56"/>
      <c r="AB28" s="56"/>
      <c r="AC28" s="57"/>
      <c r="AD28" s="57"/>
      <c r="AE28" s="57"/>
      <c r="AF28" s="57"/>
    </row>
    <row r="29" spans="2:48" x14ac:dyDescent="0.15">
      <c r="B29" s="17" t="s">
        <v>73</v>
      </c>
      <c r="C29" s="55"/>
      <c r="D29" s="55"/>
      <c r="E29" s="55"/>
      <c r="F29" s="55"/>
      <c r="H29" s="348" t="s">
        <v>76</v>
      </c>
      <c r="I29" s="349"/>
      <c r="J29" s="349"/>
      <c r="K29" s="350"/>
      <c r="L29" s="348" t="s">
        <v>325</v>
      </c>
      <c r="M29" s="349"/>
      <c r="N29" s="349"/>
      <c r="O29" s="350"/>
      <c r="P29" s="356" t="s">
        <v>121</v>
      </c>
      <c r="Q29" s="356"/>
      <c r="R29" s="356"/>
      <c r="S29" s="357" t="s">
        <v>121</v>
      </c>
      <c r="T29" s="357"/>
      <c r="U29" s="357"/>
      <c r="V29" s="308" t="s">
        <v>326</v>
      </c>
      <c r="W29" s="27"/>
      <c r="X29" s="27"/>
      <c r="Y29" s="27"/>
      <c r="Z29" s="58"/>
      <c r="AA29" s="58"/>
      <c r="AB29" s="58"/>
      <c r="AC29" s="59"/>
      <c r="AD29" s="59"/>
      <c r="AE29" s="59"/>
      <c r="AF29" s="58"/>
    </row>
    <row r="30" spans="2:48" x14ac:dyDescent="0.15">
      <c r="B30" s="17" t="s">
        <v>67</v>
      </c>
      <c r="C30" s="60"/>
      <c r="D30" s="60"/>
      <c r="E30" s="60"/>
      <c r="F30" s="60"/>
      <c r="H30" s="348" t="s">
        <v>31</v>
      </c>
      <c r="I30" s="349"/>
      <c r="J30" s="349"/>
      <c r="K30" s="350"/>
      <c r="L30" s="348" t="s">
        <v>327</v>
      </c>
      <c r="M30" s="349"/>
      <c r="N30" s="349"/>
      <c r="O30" s="350"/>
      <c r="P30" s="356" t="s">
        <v>35</v>
      </c>
      <c r="Q30" s="356"/>
      <c r="R30" s="356"/>
      <c r="S30" s="357" t="s">
        <v>328</v>
      </c>
      <c r="T30" s="357"/>
      <c r="U30" s="357"/>
      <c r="V30" s="309" t="s">
        <v>335</v>
      </c>
      <c r="W30" s="28"/>
      <c r="X30" s="28"/>
      <c r="Y30" s="28"/>
      <c r="Z30" s="58"/>
      <c r="AA30" s="58"/>
      <c r="AB30" s="58"/>
      <c r="AC30" s="59"/>
      <c r="AD30" s="59"/>
      <c r="AE30" s="59"/>
      <c r="AF30" s="58"/>
    </row>
    <row r="31" spans="2:48" x14ac:dyDescent="0.15">
      <c r="B31" s="17" t="s">
        <v>66</v>
      </c>
      <c r="C31" s="55"/>
      <c r="D31" s="55"/>
      <c r="E31" s="55"/>
      <c r="F31" s="55"/>
      <c r="H31" s="348" t="s">
        <v>122</v>
      </c>
      <c r="I31" s="349"/>
      <c r="J31" s="349"/>
      <c r="K31" s="350"/>
      <c r="L31" s="348" t="s">
        <v>329</v>
      </c>
      <c r="M31" s="349"/>
      <c r="N31" s="349"/>
      <c r="O31" s="350"/>
      <c r="P31" s="356" t="s">
        <v>34</v>
      </c>
      <c r="Q31" s="356"/>
      <c r="R31" s="356"/>
      <c r="S31" s="357" t="s">
        <v>330</v>
      </c>
      <c r="T31" s="357"/>
      <c r="U31" s="357"/>
      <c r="V31" s="308" t="s">
        <v>355</v>
      </c>
      <c r="W31" s="27"/>
      <c r="X31" s="27"/>
      <c r="Y31" s="27"/>
      <c r="Z31" s="58"/>
      <c r="AA31" s="58"/>
      <c r="AB31" s="58"/>
      <c r="AC31" s="59"/>
      <c r="AD31" s="59"/>
      <c r="AE31" s="59"/>
      <c r="AF31" s="58"/>
    </row>
    <row r="32" spans="2:48" x14ac:dyDescent="0.15">
      <c r="B32" s="17" t="s">
        <v>77</v>
      </c>
      <c r="C32" s="61"/>
      <c r="D32" s="61"/>
      <c r="E32" s="61"/>
      <c r="F32" s="61"/>
      <c r="H32" s="348" t="s">
        <v>39</v>
      </c>
      <c r="I32" s="349"/>
      <c r="J32" s="349"/>
      <c r="K32" s="350"/>
      <c r="L32" s="348" t="s">
        <v>356</v>
      </c>
      <c r="M32" s="349"/>
      <c r="N32" s="349"/>
      <c r="O32" s="350"/>
      <c r="P32" s="356" t="s">
        <v>78</v>
      </c>
      <c r="Q32" s="356"/>
      <c r="R32" s="356"/>
      <c r="S32" s="357" t="s">
        <v>331</v>
      </c>
      <c r="T32" s="357"/>
      <c r="U32" s="357"/>
      <c r="V32" s="309" t="s">
        <v>332</v>
      </c>
      <c r="W32" s="28"/>
      <c r="X32" s="28"/>
      <c r="Y32" s="28"/>
      <c r="Z32" s="58"/>
      <c r="AA32" s="58"/>
      <c r="AB32" s="58"/>
      <c r="AC32" s="59"/>
      <c r="AD32" s="59"/>
      <c r="AE32" s="59"/>
      <c r="AF32" s="58"/>
    </row>
    <row r="33" spans="2:32" x14ac:dyDescent="0.15">
      <c r="B33" s="17" t="s">
        <v>123</v>
      </c>
      <c r="C33" s="61"/>
      <c r="D33" s="61"/>
      <c r="E33" s="61"/>
      <c r="F33" s="61"/>
      <c r="H33" s="348" t="s">
        <v>79</v>
      </c>
      <c r="I33" s="349"/>
      <c r="J33" s="349"/>
      <c r="K33" s="350"/>
      <c r="L33" s="358" t="s">
        <v>333</v>
      </c>
      <c r="M33" s="358"/>
      <c r="N33" s="358"/>
      <c r="O33" s="358"/>
      <c r="P33" s="358"/>
      <c r="Q33" s="358"/>
      <c r="R33" s="358"/>
      <c r="S33" s="358"/>
      <c r="T33" s="358"/>
      <c r="U33" s="358"/>
      <c r="V33" s="308"/>
      <c r="W33" s="27"/>
      <c r="X33" s="27"/>
      <c r="Y33" s="27"/>
      <c r="Z33" s="62"/>
      <c r="AA33" s="62"/>
      <c r="AB33" s="62"/>
      <c r="AC33" s="42"/>
      <c r="AD33" s="42"/>
      <c r="AE33" s="42"/>
      <c r="AF33" s="42"/>
    </row>
    <row r="34" spans="2:32" x14ac:dyDescent="0.15">
      <c r="B34" s="60"/>
      <c r="C34" s="60"/>
      <c r="D34" s="60"/>
      <c r="E34" s="60"/>
      <c r="F34" s="60"/>
      <c r="H34" s="348" t="s">
        <v>80</v>
      </c>
      <c r="I34" s="349"/>
      <c r="J34" s="349"/>
      <c r="K34" s="350"/>
      <c r="L34" s="359" t="s">
        <v>357</v>
      </c>
      <c r="M34" s="359"/>
      <c r="N34" s="359"/>
      <c r="O34" s="359"/>
      <c r="P34" s="359"/>
      <c r="Q34" s="359"/>
      <c r="R34" s="359"/>
      <c r="S34" s="359"/>
      <c r="T34" s="359"/>
      <c r="U34" s="359"/>
      <c r="V34" s="310" t="s">
        <v>334</v>
      </c>
      <c r="W34" s="27"/>
      <c r="X34" s="27"/>
      <c r="Y34" s="27"/>
    </row>
  </sheetData>
  <protectedRanges>
    <protectedRange sqref="Z12:AA13" name="範囲1"/>
  </protectedRanges>
  <mergeCells count="133">
    <mergeCell ref="U12:W12"/>
    <mergeCell ref="AB12:AD12"/>
    <mergeCell ref="B14:B16"/>
    <mergeCell ref="C14:C16"/>
    <mergeCell ref="D14:D16"/>
    <mergeCell ref="E14:E16"/>
    <mergeCell ref="F14:F16"/>
    <mergeCell ref="G14:G16"/>
    <mergeCell ref="H14:K14"/>
    <mergeCell ref="L14:O14"/>
    <mergeCell ref="P14:S14"/>
    <mergeCell ref="T14:V14"/>
    <mergeCell ref="W14:Y14"/>
    <mergeCell ref="Z14:AB14"/>
    <mergeCell ref="AC14:AE14"/>
    <mergeCell ref="AF14:AH14"/>
    <mergeCell ref="AC16:AE16"/>
    <mergeCell ref="AF16:AH16"/>
    <mergeCell ref="H15:K15"/>
    <mergeCell ref="L15:O15"/>
    <mergeCell ref="P15:S15"/>
    <mergeCell ref="T15:V15"/>
    <mergeCell ref="W15:Y15"/>
    <mergeCell ref="Z15:AB15"/>
    <mergeCell ref="H17:K17"/>
    <mergeCell ref="AF19:AH19"/>
    <mergeCell ref="L17:O17"/>
    <mergeCell ref="T17:V17"/>
    <mergeCell ref="W17:Y17"/>
    <mergeCell ref="Z17:AB17"/>
    <mergeCell ref="AC15:AE15"/>
    <mergeCell ref="AF15:AH15"/>
    <mergeCell ref="L16:O16"/>
    <mergeCell ref="T16:V16"/>
    <mergeCell ref="W16:Y16"/>
    <mergeCell ref="Z16:AB16"/>
    <mergeCell ref="AC17:AE17"/>
    <mergeCell ref="AF17:AH17"/>
    <mergeCell ref="AF20:AH20"/>
    <mergeCell ref="H19:K19"/>
    <mergeCell ref="L19:O19"/>
    <mergeCell ref="H18:K18"/>
    <mergeCell ref="L18:O18"/>
    <mergeCell ref="T18:V18"/>
    <mergeCell ref="W18:Y18"/>
    <mergeCell ref="Z18:AB18"/>
    <mergeCell ref="AC18:AE18"/>
    <mergeCell ref="AF18:AH18"/>
    <mergeCell ref="H21:K21"/>
    <mergeCell ref="L21:O21"/>
    <mergeCell ref="T21:V21"/>
    <mergeCell ref="W21:Y21"/>
    <mergeCell ref="Z21:AB21"/>
    <mergeCell ref="AC19:AE19"/>
    <mergeCell ref="T19:V19"/>
    <mergeCell ref="W19:Y19"/>
    <mergeCell ref="Z19:AB19"/>
    <mergeCell ref="AC21:AE21"/>
    <mergeCell ref="H20:K20"/>
    <mergeCell ref="L20:O20"/>
    <mergeCell ref="T20:V20"/>
    <mergeCell ref="W20:Y20"/>
    <mergeCell ref="Z20:AB20"/>
    <mergeCell ref="AC20:AE20"/>
    <mergeCell ref="AF22:AH22"/>
    <mergeCell ref="AC23:AE23"/>
    <mergeCell ref="AF23:AH23"/>
    <mergeCell ref="H24:K24"/>
    <mergeCell ref="L24:O24"/>
    <mergeCell ref="T24:V24"/>
    <mergeCell ref="W24:Y24"/>
    <mergeCell ref="Z24:AB24"/>
    <mergeCell ref="AC24:AE24"/>
    <mergeCell ref="AF24:AH24"/>
    <mergeCell ref="H23:K23"/>
    <mergeCell ref="H22:K22"/>
    <mergeCell ref="L22:O22"/>
    <mergeCell ref="T22:V22"/>
    <mergeCell ref="W22:Y22"/>
    <mergeCell ref="Z22:AB22"/>
    <mergeCell ref="AC22:AE22"/>
    <mergeCell ref="L23:O23"/>
    <mergeCell ref="T23:V23"/>
    <mergeCell ref="W23:Y23"/>
    <mergeCell ref="Z23:AB23"/>
    <mergeCell ref="AF25:AH25"/>
    <mergeCell ref="B26:G26"/>
    <mergeCell ref="H26:K26"/>
    <mergeCell ref="L26:O26"/>
    <mergeCell ref="P26:S26"/>
    <mergeCell ref="T26:V26"/>
    <mergeCell ref="W26:Y26"/>
    <mergeCell ref="AC2:AG3"/>
    <mergeCell ref="H33:K33"/>
    <mergeCell ref="P17:R17"/>
    <mergeCell ref="P16:R16"/>
    <mergeCell ref="S31:U31"/>
    <mergeCell ref="Z26:AB26"/>
    <mergeCell ref="AC26:AE26"/>
    <mergeCell ref="H25:K25"/>
    <mergeCell ref="L25:O25"/>
    <mergeCell ref="T25:V25"/>
    <mergeCell ref="W25:Y25"/>
    <mergeCell ref="Z25:AB25"/>
    <mergeCell ref="P25:R25"/>
    <mergeCell ref="H30:K30"/>
    <mergeCell ref="L30:O30"/>
    <mergeCell ref="AC25:AE25"/>
    <mergeCell ref="AF21:AH21"/>
    <mergeCell ref="H34:K34"/>
    <mergeCell ref="H31:K31"/>
    <mergeCell ref="L31:O31"/>
    <mergeCell ref="H32:K32"/>
    <mergeCell ref="L32:O32"/>
    <mergeCell ref="AF26:AH26"/>
    <mergeCell ref="H29:K29"/>
    <mergeCell ref="L29:O29"/>
    <mergeCell ref="P18:R18"/>
    <mergeCell ref="P24:R24"/>
    <mergeCell ref="P23:R23"/>
    <mergeCell ref="P22:R22"/>
    <mergeCell ref="P21:R21"/>
    <mergeCell ref="P20:R20"/>
    <mergeCell ref="P19:R19"/>
    <mergeCell ref="P32:R32"/>
    <mergeCell ref="S32:U32"/>
    <mergeCell ref="L33:U33"/>
    <mergeCell ref="L34:U34"/>
    <mergeCell ref="P29:R29"/>
    <mergeCell ref="S29:U29"/>
    <mergeCell ref="P30:R30"/>
    <mergeCell ref="S30:U30"/>
    <mergeCell ref="P31:R31"/>
  </mergeCells>
  <phoneticPr fontId="3"/>
  <pageMargins left="0.59055118110236227" right="0.19685039370078741" top="0.59055118110236227" bottom="0.51181102362204722" header="0.31496062992125984" footer="0.27559055118110237"/>
  <pageSetup paperSize="9" scale="92" orientation="landscape" r:id="rId1"/>
  <headerFooter scaleWithDoc="0" alignWithMargins="0">
    <oddFooter>&amp;L&amp;9 2026.03.31定WH&amp;C-3-</oddFooter>
    <firstFooter>&amp;L&amp;9 2013.10</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0A8E-0603-4916-88E6-EE33981BE504}">
  <sheetPr>
    <tabColor rgb="FFFFFF99"/>
    <pageSetUpPr fitToPage="1"/>
  </sheetPr>
  <dimension ref="B1:AF29"/>
  <sheetViews>
    <sheetView zoomScaleNormal="100" workbookViewId="0">
      <selection activeCell="P12" sqref="P12:S12"/>
    </sheetView>
  </sheetViews>
  <sheetFormatPr defaultRowHeight="13.5" x14ac:dyDescent="0.15"/>
  <cols>
    <col min="1" max="1" width="1.5" customWidth="1"/>
    <col min="2" max="2" width="9.375" customWidth="1"/>
    <col min="3" max="3" width="3.125" customWidth="1"/>
    <col min="4" max="4" width="5.625" customWidth="1"/>
    <col min="5" max="5" width="3.625" customWidth="1"/>
    <col min="6" max="7" width="7.125" customWidth="1"/>
    <col min="8" max="8" width="2.125" customWidth="1"/>
    <col min="9" max="9" width="17.375" customWidth="1"/>
    <col min="10" max="11" width="7.125" customWidth="1"/>
    <col min="12" max="12" width="2.125" customWidth="1"/>
    <col min="13" max="18" width="3.125" customWidth="1"/>
    <col min="19" max="19" width="2.125" customWidth="1"/>
    <col min="20" max="20" width="3.125" customWidth="1"/>
    <col min="21" max="21" width="4.125" customWidth="1"/>
    <col min="22" max="27" width="3.125" customWidth="1"/>
    <col min="28" max="28" width="2.375" customWidth="1"/>
    <col min="29" max="29" width="3.125" customWidth="1"/>
    <col min="30" max="30" width="4.125" customWidth="1"/>
    <col min="31" max="48" width="3.125" customWidth="1"/>
  </cols>
  <sheetData>
    <row r="1" spans="2:32" ht="19.5" customHeight="1" x14ac:dyDescent="0.2">
      <c r="B1" s="5" t="s">
        <v>240</v>
      </c>
      <c r="C1" s="5"/>
      <c r="D1" s="5"/>
      <c r="E1" s="5"/>
      <c r="M1" s="6"/>
      <c r="N1" s="6"/>
      <c r="O1" s="6"/>
      <c r="P1" s="6"/>
    </row>
    <row r="2" spans="2:32" ht="12" customHeight="1" x14ac:dyDescent="0.15">
      <c r="Z2" s="479">
        <f>'表1-①(倉庫)'!AC2</f>
        <v>0</v>
      </c>
      <c r="AA2" s="480"/>
      <c r="AB2" s="480"/>
      <c r="AC2" s="480"/>
      <c r="AD2" s="480"/>
      <c r="AE2" s="481"/>
    </row>
    <row r="3" spans="2:32" ht="18" customHeight="1" x14ac:dyDescent="0.15">
      <c r="B3" s="26" t="s">
        <v>300</v>
      </c>
      <c r="C3" s="26"/>
      <c r="D3" s="26"/>
      <c r="E3" s="26"/>
      <c r="Z3" s="482"/>
      <c r="AA3" s="483"/>
      <c r="AB3" s="483"/>
      <c r="AC3" s="483"/>
      <c r="AD3" s="483"/>
      <c r="AE3" s="484"/>
    </row>
    <row r="4" spans="2:32" ht="7.5" customHeight="1" x14ac:dyDescent="0.15"/>
    <row r="5" spans="2:32" ht="18" customHeight="1" x14ac:dyDescent="0.15">
      <c r="B5" s="9" t="s">
        <v>188</v>
      </c>
      <c r="C5" s="9"/>
      <c r="D5" s="9"/>
      <c r="E5" s="9"/>
    </row>
    <row r="6" spans="2:32" ht="18" customHeight="1" x14ac:dyDescent="0.15">
      <c r="B6" s="26" t="s">
        <v>189</v>
      </c>
      <c r="C6" s="26"/>
      <c r="D6" s="26"/>
      <c r="E6" s="26"/>
      <c r="F6" s="26"/>
      <c r="G6" s="26"/>
      <c r="H6" s="26"/>
      <c r="I6" s="26"/>
      <c r="J6" s="26"/>
      <c r="K6" s="26"/>
      <c r="L6" s="26"/>
      <c r="M6" s="26"/>
      <c r="N6" s="26"/>
      <c r="O6" s="26"/>
      <c r="P6" s="26"/>
      <c r="Q6" s="26"/>
    </row>
    <row r="7" spans="2:32" ht="18" customHeight="1" x14ac:dyDescent="0.15">
      <c r="B7" s="26" t="s">
        <v>190</v>
      </c>
      <c r="C7" s="26"/>
      <c r="D7" s="26"/>
      <c r="E7" s="26"/>
      <c r="F7" s="26"/>
      <c r="G7" s="26"/>
      <c r="H7" s="26"/>
      <c r="I7" s="26"/>
      <c r="J7" s="26"/>
      <c r="K7" s="26"/>
      <c r="L7" s="26"/>
      <c r="M7" s="26"/>
      <c r="N7" s="26"/>
      <c r="O7" s="26"/>
      <c r="P7" s="26"/>
      <c r="Q7" s="26"/>
    </row>
    <row r="8" spans="2:32" ht="15.95" customHeight="1" x14ac:dyDescent="0.15"/>
    <row r="9" spans="2:32" ht="20.45" customHeight="1" x14ac:dyDescent="0.15">
      <c r="B9" s="541" t="s">
        <v>191</v>
      </c>
      <c r="C9" s="542"/>
      <c r="D9" s="531"/>
      <c r="E9" s="532"/>
      <c r="F9" s="532"/>
      <c r="G9" s="532"/>
      <c r="H9" s="533"/>
      <c r="I9" s="533"/>
      <c r="J9" s="534"/>
    </row>
    <row r="10" spans="2:32" ht="20.45" customHeight="1" x14ac:dyDescent="0.15">
      <c r="B10" s="541" t="s">
        <v>192</v>
      </c>
      <c r="C10" s="542"/>
      <c r="D10" s="531"/>
      <c r="E10" s="532"/>
      <c r="F10" s="532"/>
      <c r="G10" s="532"/>
      <c r="H10" s="532"/>
      <c r="I10" s="532"/>
      <c r="J10" s="543"/>
      <c r="K10" s="42" t="s">
        <v>193</v>
      </c>
    </row>
    <row r="11" spans="2:32" ht="15" customHeight="1" x14ac:dyDescent="0.15">
      <c r="B11" s="44"/>
      <c r="C11" s="44"/>
      <c r="D11" s="44"/>
      <c r="E11" s="44"/>
      <c r="F11" s="44"/>
      <c r="G11" s="44"/>
      <c r="H11" s="44"/>
      <c r="I11" s="44"/>
    </row>
    <row r="12" spans="2:32" s="42" customFormat="1" ht="18.95" customHeight="1" thickBot="1" x14ac:dyDescent="0.2">
      <c r="O12" s="43" t="s">
        <v>194</v>
      </c>
      <c r="P12" s="478"/>
      <c r="Q12" s="478"/>
      <c r="R12" s="478"/>
      <c r="S12" s="478"/>
      <c r="T12" s="44" t="s">
        <v>82</v>
      </c>
      <c r="U12" s="311"/>
      <c r="V12" s="44" t="s">
        <v>94</v>
      </c>
      <c r="W12" s="544" t="s">
        <v>107</v>
      </c>
      <c r="X12" s="544"/>
      <c r="Y12" s="478"/>
      <c r="Z12" s="478"/>
      <c r="AA12" s="478"/>
      <c r="AB12" s="478"/>
      <c r="AC12" s="44" t="s">
        <v>82</v>
      </c>
      <c r="AD12" s="311"/>
      <c r="AE12" s="44" t="s">
        <v>94</v>
      </c>
      <c r="AF12" s="44" t="s">
        <v>108</v>
      </c>
    </row>
    <row r="13" spans="2:32" ht="33" customHeight="1" x14ac:dyDescent="0.15">
      <c r="B13" s="545" t="s">
        <v>195</v>
      </c>
      <c r="C13" s="536"/>
      <c r="D13" s="536"/>
      <c r="E13" s="546"/>
      <c r="F13" s="553" t="s">
        <v>196</v>
      </c>
      <c r="G13" s="554"/>
      <c r="H13" s="555"/>
      <c r="I13" s="163" t="s">
        <v>32</v>
      </c>
      <c r="J13" s="553" t="s">
        <v>197</v>
      </c>
      <c r="K13" s="554"/>
      <c r="L13" s="555"/>
      <c r="M13" s="535" t="s">
        <v>198</v>
      </c>
      <c r="N13" s="536"/>
      <c r="O13" s="536"/>
      <c r="P13" s="536"/>
      <c r="Q13" s="546"/>
      <c r="R13" s="535" t="s">
        <v>199</v>
      </c>
      <c r="S13" s="536"/>
      <c r="T13" s="536"/>
      <c r="U13" s="536"/>
      <c r="V13" s="546"/>
      <c r="W13" s="535" t="s">
        <v>200</v>
      </c>
      <c r="X13" s="536"/>
      <c r="Y13" s="536"/>
      <c r="Z13" s="536"/>
      <c r="AA13" s="546"/>
      <c r="AB13" s="535" t="s">
        <v>201</v>
      </c>
      <c r="AC13" s="536"/>
      <c r="AD13" s="536"/>
      <c r="AE13" s="536"/>
      <c r="AF13" s="537"/>
    </row>
    <row r="14" spans="2:32" ht="18" customHeight="1" x14ac:dyDescent="0.15">
      <c r="B14" s="547"/>
      <c r="C14" s="548"/>
      <c r="D14" s="548"/>
      <c r="E14" s="549"/>
      <c r="F14" s="164" t="s">
        <v>202</v>
      </c>
      <c r="G14" s="305"/>
      <c r="H14" s="165" t="s">
        <v>108</v>
      </c>
      <c r="I14" s="166" t="s">
        <v>203</v>
      </c>
      <c r="J14" s="164" t="s">
        <v>202</v>
      </c>
      <c r="K14" s="305"/>
      <c r="L14" s="165" t="s">
        <v>108</v>
      </c>
      <c r="M14" s="538"/>
      <c r="N14" s="539"/>
      <c r="O14" s="539"/>
      <c r="P14" s="539"/>
      <c r="Q14" s="556"/>
      <c r="R14" s="538"/>
      <c r="S14" s="539"/>
      <c r="T14" s="539"/>
      <c r="U14" s="539"/>
      <c r="V14" s="556"/>
      <c r="W14" s="538"/>
      <c r="X14" s="539"/>
      <c r="Y14" s="539"/>
      <c r="Z14" s="539"/>
      <c r="AA14" s="556"/>
      <c r="AB14" s="538"/>
      <c r="AC14" s="539"/>
      <c r="AD14" s="539"/>
      <c r="AE14" s="539"/>
      <c r="AF14" s="540"/>
    </row>
    <row r="15" spans="2:32" ht="18.95" customHeight="1" thickBot="1" x14ac:dyDescent="0.2">
      <c r="B15" s="550"/>
      <c r="C15" s="551"/>
      <c r="D15" s="551"/>
      <c r="E15" s="552"/>
      <c r="F15" s="557" t="s">
        <v>130</v>
      </c>
      <c r="G15" s="558"/>
      <c r="H15" s="559"/>
      <c r="I15" s="168" t="s">
        <v>131</v>
      </c>
      <c r="J15" s="557" t="s">
        <v>132</v>
      </c>
      <c r="K15" s="558"/>
      <c r="L15" s="559"/>
      <c r="M15" s="557" t="s">
        <v>111</v>
      </c>
      <c r="N15" s="558"/>
      <c r="O15" s="558"/>
      <c r="P15" s="558"/>
      <c r="Q15" s="559"/>
      <c r="R15" s="462" t="s">
        <v>204</v>
      </c>
      <c r="S15" s="462"/>
      <c r="T15" s="462"/>
      <c r="U15" s="462"/>
      <c r="V15" s="462"/>
      <c r="W15" s="462" t="s">
        <v>112</v>
      </c>
      <c r="X15" s="462"/>
      <c r="Y15" s="462"/>
      <c r="Z15" s="462"/>
      <c r="AA15" s="462"/>
      <c r="AB15" s="462" t="s">
        <v>205</v>
      </c>
      <c r="AC15" s="462"/>
      <c r="AD15" s="462"/>
      <c r="AE15" s="462"/>
      <c r="AF15" s="511"/>
    </row>
    <row r="16" spans="2:32" ht="21" customHeight="1" thickTop="1" x14ac:dyDescent="0.15">
      <c r="B16" s="212"/>
      <c r="C16" s="169" t="s">
        <v>82</v>
      </c>
      <c r="D16" s="313"/>
      <c r="E16" s="170" t="s">
        <v>206</v>
      </c>
      <c r="F16" s="512"/>
      <c r="G16" s="513"/>
      <c r="H16" s="514"/>
      <c r="I16" s="216"/>
      <c r="J16" s="512"/>
      <c r="K16" s="513"/>
      <c r="L16" s="514"/>
      <c r="M16" s="515" t="str">
        <f>IF(COUNT(I16)=0,"",I16/F16)</f>
        <v/>
      </c>
      <c r="N16" s="516"/>
      <c r="O16" s="516"/>
      <c r="P16" s="516"/>
      <c r="Q16" s="517"/>
      <c r="R16" s="519" t="s">
        <v>265</v>
      </c>
      <c r="S16" s="520"/>
      <c r="T16" s="520"/>
      <c r="U16" s="520"/>
      <c r="V16" s="521"/>
      <c r="W16" s="518" t="str">
        <f>IF(COUNTA(J16)=0,"",J16/F16)</f>
        <v/>
      </c>
      <c r="X16" s="518"/>
      <c r="Y16" s="518"/>
      <c r="Z16" s="518"/>
      <c r="AA16" s="518"/>
      <c r="AB16" s="519" t="s">
        <v>314</v>
      </c>
      <c r="AC16" s="520"/>
      <c r="AD16" s="520"/>
      <c r="AE16" s="520"/>
      <c r="AF16" s="528"/>
    </row>
    <row r="17" spans="2:32" ht="21" customHeight="1" x14ac:dyDescent="0.15">
      <c r="B17" s="213"/>
      <c r="C17" s="162" t="s">
        <v>82</v>
      </c>
      <c r="D17" s="314"/>
      <c r="E17" s="171" t="s">
        <v>206</v>
      </c>
      <c r="F17" s="504"/>
      <c r="G17" s="505"/>
      <c r="H17" s="506"/>
      <c r="I17" s="217"/>
      <c r="J17" s="504"/>
      <c r="K17" s="505"/>
      <c r="L17" s="506"/>
      <c r="M17" s="507" t="str">
        <f t="shared" ref="M17:M27" si="0">IF(COUNT(I17)=0,"",I17/F17)</f>
        <v/>
      </c>
      <c r="N17" s="508"/>
      <c r="O17" s="508"/>
      <c r="P17" s="508"/>
      <c r="Q17" s="509"/>
      <c r="R17" s="522"/>
      <c r="S17" s="523"/>
      <c r="T17" s="523"/>
      <c r="U17" s="523"/>
      <c r="V17" s="524"/>
      <c r="W17" s="510" t="str">
        <f t="shared" ref="W17:W27" si="1">IF(COUNTA(J17)=0,"",J17/F17)</f>
        <v/>
      </c>
      <c r="X17" s="510"/>
      <c r="Y17" s="510"/>
      <c r="Z17" s="510"/>
      <c r="AA17" s="510"/>
      <c r="AB17" s="522"/>
      <c r="AC17" s="523"/>
      <c r="AD17" s="523"/>
      <c r="AE17" s="523"/>
      <c r="AF17" s="529"/>
    </row>
    <row r="18" spans="2:32" ht="21" customHeight="1" x14ac:dyDescent="0.15">
      <c r="B18" s="213"/>
      <c r="C18" s="162" t="s">
        <v>82</v>
      </c>
      <c r="D18" s="314"/>
      <c r="E18" s="171" t="s">
        <v>207</v>
      </c>
      <c r="F18" s="504"/>
      <c r="G18" s="505"/>
      <c r="H18" s="506"/>
      <c r="I18" s="217"/>
      <c r="J18" s="504"/>
      <c r="K18" s="505"/>
      <c r="L18" s="506"/>
      <c r="M18" s="507" t="str">
        <f t="shared" si="0"/>
        <v/>
      </c>
      <c r="N18" s="508"/>
      <c r="O18" s="508"/>
      <c r="P18" s="508"/>
      <c r="Q18" s="509"/>
      <c r="R18" s="522"/>
      <c r="S18" s="523"/>
      <c r="T18" s="523"/>
      <c r="U18" s="523"/>
      <c r="V18" s="524"/>
      <c r="W18" s="510" t="str">
        <f t="shared" si="1"/>
        <v/>
      </c>
      <c r="X18" s="510"/>
      <c r="Y18" s="510"/>
      <c r="Z18" s="510"/>
      <c r="AA18" s="510"/>
      <c r="AB18" s="522"/>
      <c r="AC18" s="523"/>
      <c r="AD18" s="523"/>
      <c r="AE18" s="523"/>
      <c r="AF18" s="529"/>
    </row>
    <row r="19" spans="2:32" ht="21" customHeight="1" x14ac:dyDescent="0.15">
      <c r="B19" s="213"/>
      <c r="C19" s="162" t="s">
        <v>82</v>
      </c>
      <c r="D19" s="314"/>
      <c r="E19" s="171" t="s">
        <v>207</v>
      </c>
      <c r="F19" s="504"/>
      <c r="G19" s="505"/>
      <c r="H19" s="506"/>
      <c r="I19" s="217"/>
      <c r="J19" s="504"/>
      <c r="K19" s="505"/>
      <c r="L19" s="506"/>
      <c r="M19" s="507" t="str">
        <f t="shared" si="0"/>
        <v/>
      </c>
      <c r="N19" s="508"/>
      <c r="O19" s="508"/>
      <c r="P19" s="508"/>
      <c r="Q19" s="509"/>
      <c r="R19" s="522"/>
      <c r="S19" s="523"/>
      <c r="T19" s="523"/>
      <c r="U19" s="523"/>
      <c r="V19" s="524"/>
      <c r="W19" s="510" t="str">
        <f t="shared" si="1"/>
        <v/>
      </c>
      <c r="X19" s="510"/>
      <c r="Y19" s="510"/>
      <c r="Z19" s="510"/>
      <c r="AA19" s="510"/>
      <c r="AB19" s="522"/>
      <c r="AC19" s="523"/>
      <c r="AD19" s="523"/>
      <c r="AE19" s="523"/>
      <c r="AF19" s="529"/>
    </row>
    <row r="20" spans="2:32" ht="21" customHeight="1" x14ac:dyDescent="0.15">
      <c r="B20" s="213"/>
      <c r="C20" s="162" t="s">
        <v>82</v>
      </c>
      <c r="D20" s="314"/>
      <c r="E20" s="171" t="s">
        <v>207</v>
      </c>
      <c r="F20" s="504"/>
      <c r="G20" s="505"/>
      <c r="H20" s="506"/>
      <c r="I20" s="217"/>
      <c r="J20" s="504"/>
      <c r="K20" s="505"/>
      <c r="L20" s="506"/>
      <c r="M20" s="507" t="str">
        <f t="shared" si="0"/>
        <v/>
      </c>
      <c r="N20" s="508"/>
      <c r="O20" s="508"/>
      <c r="P20" s="508"/>
      <c r="Q20" s="509"/>
      <c r="R20" s="522"/>
      <c r="S20" s="523"/>
      <c r="T20" s="523"/>
      <c r="U20" s="523"/>
      <c r="V20" s="524"/>
      <c r="W20" s="510" t="str">
        <f t="shared" si="1"/>
        <v/>
      </c>
      <c r="X20" s="510"/>
      <c r="Y20" s="510"/>
      <c r="Z20" s="510"/>
      <c r="AA20" s="510"/>
      <c r="AB20" s="522"/>
      <c r="AC20" s="523"/>
      <c r="AD20" s="523"/>
      <c r="AE20" s="523"/>
      <c r="AF20" s="529"/>
    </row>
    <row r="21" spans="2:32" ht="21" customHeight="1" x14ac:dyDescent="0.15">
      <c r="B21" s="213"/>
      <c r="C21" s="162" t="s">
        <v>82</v>
      </c>
      <c r="D21" s="314"/>
      <c r="E21" s="171" t="s">
        <v>207</v>
      </c>
      <c r="F21" s="504"/>
      <c r="G21" s="505"/>
      <c r="H21" s="506"/>
      <c r="I21" s="217"/>
      <c r="J21" s="504"/>
      <c r="K21" s="505"/>
      <c r="L21" s="506"/>
      <c r="M21" s="507" t="str">
        <f t="shared" si="0"/>
        <v/>
      </c>
      <c r="N21" s="508"/>
      <c r="O21" s="508"/>
      <c r="P21" s="508"/>
      <c r="Q21" s="509"/>
      <c r="R21" s="522"/>
      <c r="S21" s="523"/>
      <c r="T21" s="523"/>
      <c r="U21" s="523"/>
      <c r="V21" s="524"/>
      <c r="W21" s="510" t="str">
        <f t="shared" si="1"/>
        <v/>
      </c>
      <c r="X21" s="510"/>
      <c r="Y21" s="510"/>
      <c r="Z21" s="510"/>
      <c r="AA21" s="510"/>
      <c r="AB21" s="522"/>
      <c r="AC21" s="523"/>
      <c r="AD21" s="523"/>
      <c r="AE21" s="523"/>
      <c r="AF21" s="529"/>
    </row>
    <row r="22" spans="2:32" ht="21" customHeight="1" x14ac:dyDescent="0.15">
      <c r="B22" s="213"/>
      <c r="C22" s="162" t="s">
        <v>82</v>
      </c>
      <c r="D22" s="314"/>
      <c r="E22" s="171" t="s">
        <v>207</v>
      </c>
      <c r="F22" s="504"/>
      <c r="G22" s="505"/>
      <c r="H22" s="506"/>
      <c r="I22" s="217"/>
      <c r="J22" s="504"/>
      <c r="K22" s="505"/>
      <c r="L22" s="506"/>
      <c r="M22" s="507" t="str">
        <f t="shared" si="0"/>
        <v/>
      </c>
      <c r="N22" s="508"/>
      <c r="O22" s="508"/>
      <c r="P22" s="508"/>
      <c r="Q22" s="509"/>
      <c r="R22" s="522"/>
      <c r="S22" s="523"/>
      <c r="T22" s="523"/>
      <c r="U22" s="523"/>
      <c r="V22" s="524"/>
      <c r="W22" s="510" t="str">
        <f t="shared" si="1"/>
        <v/>
      </c>
      <c r="X22" s="510"/>
      <c r="Y22" s="510"/>
      <c r="Z22" s="510"/>
      <c r="AA22" s="510"/>
      <c r="AB22" s="522"/>
      <c r="AC22" s="523"/>
      <c r="AD22" s="523"/>
      <c r="AE22" s="523"/>
      <c r="AF22" s="529"/>
    </row>
    <row r="23" spans="2:32" ht="21" customHeight="1" x14ac:dyDescent="0.15">
      <c r="B23" s="213"/>
      <c r="C23" s="162" t="s">
        <v>82</v>
      </c>
      <c r="D23" s="314"/>
      <c r="E23" s="171" t="s">
        <v>207</v>
      </c>
      <c r="F23" s="504"/>
      <c r="G23" s="505"/>
      <c r="H23" s="506"/>
      <c r="I23" s="217"/>
      <c r="J23" s="504"/>
      <c r="K23" s="505"/>
      <c r="L23" s="506"/>
      <c r="M23" s="507" t="str">
        <f t="shared" si="0"/>
        <v/>
      </c>
      <c r="N23" s="508"/>
      <c r="O23" s="508"/>
      <c r="P23" s="508"/>
      <c r="Q23" s="509"/>
      <c r="R23" s="522"/>
      <c r="S23" s="523"/>
      <c r="T23" s="523"/>
      <c r="U23" s="523"/>
      <c r="V23" s="524"/>
      <c r="W23" s="510" t="str">
        <f t="shared" si="1"/>
        <v/>
      </c>
      <c r="X23" s="510"/>
      <c r="Y23" s="510"/>
      <c r="Z23" s="510"/>
      <c r="AA23" s="510"/>
      <c r="AB23" s="522"/>
      <c r="AC23" s="523"/>
      <c r="AD23" s="523"/>
      <c r="AE23" s="523"/>
      <c r="AF23" s="529"/>
    </row>
    <row r="24" spans="2:32" ht="21" customHeight="1" x14ac:dyDescent="0.15">
      <c r="B24" s="213"/>
      <c r="C24" s="162" t="s">
        <v>82</v>
      </c>
      <c r="D24" s="314"/>
      <c r="E24" s="171" t="s">
        <v>207</v>
      </c>
      <c r="F24" s="504"/>
      <c r="G24" s="505"/>
      <c r="H24" s="506"/>
      <c r="I24" s="217"/>
      <c r="J24" s="504"/>
      <c r="K24" s="505"/>
      <c r="L24" s="506"/>
      <c r="M24" s="507" t="str">
        <f t="shared" si="0"/>
        <v/>
      </c>
      <c r="N24" s="508"/>
      <c r="O24" s="508"/>
      <c r="P24" s="508"/>
      <c r="Q24" s="509"/>
      <c r="R24" s="522"/>
      <c r="S24" s="523"/>
      <c r="T24" s="523"/>
      <c r="U24" s="523"/>
      <c r="V24" s="524"/>
      <c r="W24" s="510" t="str">
        <f t="shared" si="1"/>
        <v/>
      </c>
      <c r="X24" s="510"/>
      <c r="Y24" s="510"/>
      <c r="Z24" s="510"/>
      <c r="AA24" s="510"/>
      <c r="AB24" s="522"/>
      <c r="AC24" s="523"/>
      <c r="AD24" s="523"/>
      <c r="AE24" s="523"/>
      <c r="AF24" s="529"/>
    </row>
    <row r="25" spans="2:32" ht="21" customHeight="1" x14ac:dyDescent="0.15">
      <c r="B25" s="213"/>
      <c r="C25" s="162" t="s">
        <v>82</v>
      </c>
      <c r="D25" s="314"/>
      <c r="E25" s="171" t="s">
        <v>207</v>
      </c>
      <c r="F25" s="504"/>
      <c r="G25" s="505"/>
      <c r="H25" s="506"/>
      <c r="I25" s="217"/>
      <c r="J25" s="504"/>
      <c r="K25" s="505"/>
      <c r="L25" s="506"/>
      <c r="M25" s="507" t="str">
        <f t="shared" si="0"/>
        <v/>
      </c>
      <c r="N25" s="508"/>
      <c r="O25" s="508"/>
      <c r="P25" s="508"/>
      <c r="Q25" s="509"/>
      <c r="R25" s="522"/>
      <c r="S25" s="523"/>
      <c r="T25" s="523"/>
      <c r="U25" s="523"/>
      <c r="V25" s="524"/>
      <c r="W25" s="510" t="str">
        <f t="shared" si="1"/>
        <v/>
      </c>
      <c r="X25" s="510"/>
      <c r="Y25" s="510"/>
      <c r="Z25" s="510"/>
      <c r="AA25" s="510"/>
      <c r="AB25" s="522"/>
      <c r="AC25" s="523"/>
      <c r="AD25" s="523"/>
      <c r="AE25" s="523"/>
      <c r="AF25" s="529"/>
    </row>
    <row r="26" spans="2:32" ht="21" customHeight="1" x14ac:dyDescent="0.15">
      <c r="B26" s="213"/>
      <c r="C26" s="162" t="s">
        <v>82</v>
      </c>
      <c r="D26" s="314"/>
      <c r="E26" s="171" t="s">
        <v>207</v>
      </c>
      <c r="F26" s="504"/>
      <c r="G26" s="505"/>
      <c r="H26" s="506"/>
      <c r="I26" s="217"/>
      <c r="J26" s="504"/>
      <c r="K26" s="505"/>
      <c r="L26" s="506"/>
      <c r="M26" s="507" t="str">
        <f t="shared" si="0"/>
        <v/>
      </c>
      <c r="N26" s="508"/>
      <c r="O26" s="508"/>
      <c r="P26" s="508"/>
      <c r="Q26" s="509"/>
      <c r="R26" s="522"/>
      <c r="S26" s="523"/>
      <c r="T26" s="523"/>
      <c r="U26" s="523"/>
      <c r="V26" s="524"/>
      <c r="W26" s="510" t="str">
        <f t="shared" si="1"/>
        <v/>
      </c>
      <c r="X26" s="510"/>
      <c r="Y26" s="510"/>
      <c r="Z26" s="510"/>
      <c r="AA26" s="510"/>
      <c r="AB26" s="522"/>
      <c r="AC26" s="523"/>
      <c r="AD26" s="523"/>
      <c r="AE26" s="523"/>
      <c r="AF26" s="529"/>
    </row>
    <row r="27" spans="2:32" ht="21" customHeight="1" thickBot="1" x14ac:dyDescent="0.2">
      <c r="B27" s="214"/>
      <c r="C27" s="167" t="s">
        <v>82</v>
      </c>
      <c r="D27" s="315"/>
      <c r="E27" s="172" t="s">
        <v>207</v>
      </c>
      <c r="F27" s="496"/>
      <c r="G27" s="497"/>
      <c r="H27" s="498"/>
      <c r="I27" s="218"/>
      <c r="J27" s="496"/>
      <c r="K27" s="497"/>
      <c r="L27" s="498"/>
      <c r="M27" s="499" t="str">
        <f t="shared" si="0"/>
        <v/>
      </c>
      <c r="N27" s="500"/>
      <c r="O27" s="500"/>
      <c r="P27" s="500"/>
      <c r="Q27" s="501"/>
      <c r="R27" s="525"/>
      <c r="S27" s="526"/>
      <c r="T27" s="526"/>
      <c r="U27" s="526"/>
      <c r="V27" s="527"/>
      <c r="W27" s="502" t="str">
        <f t="shared" si="1"/>
        <v/>
      </c>
      <c r="X27" s="502"/>
      <c r="Y27" s="502"/>
      <c r="Z27" s="502"/>
      <c r="AA27" s="502"/>
      <c r="AB27" s="525"/>
      <c r="AC27" s="526"/>
      <c r="AD27" s="526"/>
      <c r="AE27" s="526"/>
      <c r="AF27" s="530"/>
    </row>
    <row r="28" spans="2:32" ht="21" customHeight="1" thickTop="1" thickBot="1" x14ac:dyDescent="0.2">
      <c r="B28" s="485" t="s">
        <v>208</v>
      </c>
      <c r="C28" s="486"/>
      <c r="D28" s="486"/>
      <c r="E28" s="487"/>
      <c r="F28" s="488" t="str">
        <f>IF(COUNT(F16:F27)=0,"",SUM(F16:F27))</f>
        <v/>
      </c>
      <c r="G28" s="489"/>
      <c r="H28" s="490"/>
      <c r="I28" s="215" t="str">
        <f>IF(COUNT(I16:I27)=0,"",SUM(I16:I27))</f>
        <v/>
      </c>
      <c r="J28" s="488" t="str">
        <f>IF(COUNT(J16:J27)=0,"",SUM(J16:J27))</f>
        <v/>
      </c>
      <c r="K28" s="489"/>
      <c r="L28" s="490"/>
      <c r="M28" s="491" t="str">
        <f>IF(COUNT(I16:I27)=0,"",I28/F28)</f>
        <v/>
      </c>
      <c r="N28" s="492"/>
      <c r="O28" s="492"/>
      <c r="P28" s="492"/>
      <c r="Q28" s="493"/>
      <c r="R28" s="494"/>
      <c r="S28" s="494"/>
      <c r="T28" s="494"/>
      <c r="U28" s="494"/>
      <c r="V28" s="494"/>
      <c r="W28" s="495" t="str">
        <f>IF(COUNT(J16:L28)=0,"",J28/F28)</f>
        <v/>
      </c>
      <c r="X28" s="495"/>
      <c r="Y28" s="495"/>
      <c r="Z28" s="495"/>
      <c r="AA28" s="495"/>
      <c r="AB28" s="494"/>
      <c r="AC28" s="494"/>
      <c r="AD28" s="494"/>
      <c r="AE28" s="494"/>
      <c r="AF28" s="503"/>
    </row>
    <row r="29" spans="2:32" ht="12.95" customHeight="1" x14ac:dyDescent="0.15"/>
  </sheetData>
  <protectedRanges>
    <protectedRange sqref="R12" name="範囲1"/>
  </protectedRanges>
  <mergeCells count="78">
    <mergeCell ref="D9:J9"/>
    <mergeCell ref="AB13:AF14"/>
    <mergeCell ref="B9:C9"/>
    <mergeCell ref="B10:C10"/>
    <mergeCell ref="D10:J10"/>
    <mergeCell ref="W12:X12"/>
    <mergeCell ref="B13:E15"/>
    <mergeCell ref="F13:H13"/>
    <mergeCell ref="J13:L13"/>
    <mergeCell ref="M13:Q14"/>
    <mergeCell ref="R13:V14"/>
    <mergeCell ref="W13:AA14"/>
    <mergeCell ref="F15:H15"/>
    <mergeCell ref="J15:L15"/>
    <mergeCell ref="M15:Q15"/>
    <mergeCell ref="R15:V15"/>
    <mergeCell ref="W15:AA15"/>
    <mergeCell ref="AB15:AF15"/>
    <mergeCell ref="F16:H16"/>
    <mergeCell ref="J16:L16"/>
    <mergeCell ref="M16:Q16"/>
    <mergeCell ref="W16:AA16"/>
    <mergeCell ref="R16:V27"/>
    <mergeCell ref="AB16:AF27"/>
    <mergeCell ref="F17:H17"/>
    <mergeCell ref="J17:L17"/>
    <mergeCell ref="M17:Q17"/>
    <mergeCell ref="W17:AA17"/>
    <mergeCell ref="F18:H18"/>
    <mergeCell ref="J18:L18"/>
    <mergeCell ref="M18:Q18"/>
    <mergeCell ref="W18:AA18"/>
    <mergeCell ref="F19:H19"/>
    <mergeCell ref="J19:L19"/>
    <mergeCell ref="M19:Q19"/>
    <mergeCell ref="W19:AA19"/>
    <mergeCell ref="F20:H20"/>
    <mergeCell ref="J20:L20"/>
    <mergeCell ref="M20:Q20"/>
    <mergeCell ref="W20:AA20"/>
    <mergeCell ref="F21:H21"/>
    <mergeCell ref="J21:L21"/>
    <mergeCell ref="M21:Q21"/>
    <mergeCell ref="W21:AA21"/>
    <mergeCell ref="F22:H22"/>
    <mergeCell ref="J22:L22"/>
    <mergeCell ref="M22:Q22"/>
    <mergeCell ref="W22:AA22"/>
    <mergeCell ref="F23:H23"/>
    <mergeCell ref="J23:L23"/>
    <mergeCell ref="M23:Q23"/>
    <mergeCell ref="W23:AA23"/>
    <mergeCell ref="F24:H24"/>
    <mergeCell ref="J24:L24"/>
    <mergeCell ref="M24:Q24"/>
    <mergeCell ref="W24:AA24"/>
    <mergeCell ref="M25:Q25"/>
    <mergeCell ref="W25:AA25"/>
    <mergeCell ref="F26:H26"/>
    <mergeCell ref="J26:L26"/>
    <mergeCell ref="M26:Q26"/>
    <mergeCell ref="W26:AA26"/>
    <mergeCell ref="P12:S12"/>
    <mergeCell ref="Y12:AB12"/>
    <mergeCell ref="Z2:AE3"/>
    <mergeCell ref="B28:E28"/>
    <mergeCell ref="F28:H28"/>
    <mergeCell ref="J28:L28"/>
    <mergeCell ref="M28:Q28"/>
    <mergeCell ref="R28:V28"/>
    <mergeCell ref="W28:AA28"/>
    <mergeCell ref="F27:H27"/>
    <mergeCell ref="J27:L27"/>
    <mergeCell ref="M27:Q27"/>
    <mergeCell ref="W27:AA27"/>
    <mergeCell ref="AB28:AF28"/>
    <mergeCell ref="F25:H25"/>
    <mergeCell ref="J25:L25"/>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2026.03.31定WH&amp;C-4-</oddFooter>
    <firstFooter>&amp;L&amp;9 2013.10</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18C1-D65F-483A-8F5B-11C884FAA314}">
  <sheetPr>
    <tabColor rgb="FFFFFF99"/>
    <pageSetUpPr fitToPage="1"/>
  </sheetPr>
  <dimension ref="B1:AN31"/>
  <sheetViews>
    <sheetView workbookViewId="0">
      <selection activeCell="I11" sqref="I11:M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9" width="3.625" customWidth="1"/>
    <col min="10" max="10" width="2.875" customWidth="1"/>
    <col min="11" max="12" width="3.625" customWidth="1"/>
    <col min="13" max="13" width="2.875" customWidth="1"/>
    <col min="14" max="14" width="3.625" customWidth="1"/>
    <col min="15" max="15" width="4.125" customWidth="1"/>
    <col min="16" max="16" width="2.875" customWidth="1"/>
    <col min="17" max="20" width="3.625" customWidth="1"/>
    <col min="21" max="21" width="2.875" customWidth="1"/>
    <col min="22" max="22" width="3.625" customWidth="1"/>
    <col min="23" max="23" width="4.375" customWidth="1"/>
    <col min="24" max="24" width="3.125" customWidth="1"/>
    <col min="25" max="25" width="2.625" customWidth="1"/>
    <col min="26" max="26" width="4" customWidth="1"/>
  </cols>
  <sheetData>
    <row r="1" spans="2:40" ht="19.5" customHeight="1" x14ac:dyDescent="0.2">
      <c r="B1" s="5" t="s">
        <v>239</v>
      </c>
    </row>
    <row r="2" spans="2:40" ht="18" customHeight="1" x14ac:dyDescent="0.15">
      <c r="B2" s="6" t="s">
        <v>261</v>
      </c>
      <c r="R2" s="479">
        <f>'表1-①(倉庫)'!AC2</f>
        <v>0</v>
      </c>
      <c r="S2" s="480"/>
      <c r="T2" s="480"/>
      <c r="U2" s="480"/>
      <c r="V2" s="480"/>
      <c r="W2" s="480"/>
      <c r="X2" s="481"/>
    </row>
    <row r="3" spans="2:40" ht="18" customHeight="1" x14ac:dyDescent="0.15">
      <c r="B3" s="26" t="s">
        <v>301</v>
      </c>
      <c r="R3" s="482"/>
      <c r="S3" s="483"/>
      <c r="T3" s="483"/>
      <c r="U3" s="483"/>
      <c r="V3" s="483"/>
      <c r="W3" s="483"/>
      <c r="X3" s="484"/>
    </row>
    <row r="4" spans="2:40" ht="9.9499999999999993" customHeight="1" x14ac:dyDescent="0.15"/>
    <row r="5" spans="2:40" ht="15" customHeight="1" x14ac:dyDescent="0.15">
      <c r="B5" s="9" t="s">
        <v>124</v>
      </c>
    </row>
    <row r="6" spans="2:40" ht="18" customHeight="1" x14ac:dyDescent="0.15">
      <c r="B6" s="26" t="s">
        <v>270</v>
      </c>
      <c r="C6" s="26"/>
    </row>
    <row r="7" spans="2:40" ht="18" customHeight="1" x14ac:dyDescent="0.15">
      <c r="B7" s="26" t="s">
        <v>278</v>
      </c>
      <c r="C7" s="26"/>
    </row>
    <row r="8" spans="2:40" ht="18" customHeight="1" x14ac:dyDescent="0.15">
      <c r="B8" s="26" t="s">
        <v>125</v>
      </c>
      <c r="C8" s="26"/>
    </row>
    <row r="9" spans="2:40" ht="18" customHeight="1" x14ac:dyDescent="0.15">
      <c r="B9" s="196" t="s">
        <v>321</v>
      </c>
      <c r="C9" s="26"/>
      <c r="D9" s="26"/>
    </row>
    <row r="10" spans="2:40" ht="15" customHeight="1" x14ac:dyDescent="0.15"/>
    <row r="11" spans="2:40" s="42" customFormat="1" ht="18" customHeight="1" x14ac:dyDescent="0.15">
      <c r="B11" s="63"/>
      <c r="C11" s="63"/>
      <c r="D11" s="63"/>
      <c r="F11" s="63"/>
      <c r="G11" s="63"/>
      <c r="H11" s="43" t="s">
        <v>126</v>
      </c>
      <c r="I11" s="453"/>
      <c r="J11" s="453"/>
      <c r="K11" s="453"/>
      <c r="L11" s="453"/>
      <c r="M11" s="574"/>
      <c r="N11" s="42" t="s">
        <v>82</v>
      </c>
      <c r="O11" s="311"/>
      <c r="P11" s="44" t="s">
        <v>83</v>
      </c>
      <c r="Q11" s="44" t="s">
        <v>107</v>
      </c>
      <c r="R11" s="453"/>
      <c r="S11" s="453"/>
      <c r="T11" s="453"/>
      <c r="U11" s="614"/>
      <c r="V11" s="42" t="s">
        <v>82</v>
      </c>
      <c r="W11" s="311"/>
      <c r="X11" s="44" t="s">
        <v>83</v>
      </c>
      <c r="Y11" s="42" t="s">
        <v>108</v>
      </c>
      <c r="AD11" s="45"/>
      <c r="AE11" s="45"/>
      <c r="AF11" s="45"/>
      <c r="AG11" s="45"/>
      <c r="AH11" s="45"/>
      <c r="AI11" s="45"/>
      <c r="AJ11" s="45"/>
      <c r="AK11" s="45"/>
      <c r="AL11" s="45"/>
      <c r="AM11" s="45"/>
      <c r="AN11" s="45"/>
    </row>
    <row r="12" spans="2:40" s="42" customFormat="1" ht="4.5" customHeight="1" thickBot="1" x14ac:dyDescent="0.2">
      <c r="B12" s="63"/>
      <c r="C12" s="63"/>
      <c r="D12" s="63"/>
      <c r="E12" s="63"/>
      <c r="F12" s="63"/>
      <c r="G12" s="63"/>
      <c r="H12" s="43"/>
      <c r="I12" s="64"/>
      <c r="J12" s="64"/>
      <c r="K12" s="64"/>
      <c r="L12" s="64"/>
      <c r="N12" s="64"/>
      <c r="O12" s="64"/>
      <c r="P12" s="44"/>
      <c r="Q12" s="44"/>
      <c r="R12" s="64"/>
      <c r="S12" s="64"/>
      <c r="T12" s="64"/>
      <c r="V12" s="64"/>
      <c r="W12" s="64"/>
      <c r="X12" s="44"/>
      <c r="AD12" s="45"/>
      <c r="AE12" s="45"/>
      <c r="AF12" s="45"/>
      <c r="AG12" s="45"/>
      <c r="AH12" s="45"/>
      <c r="AI12" s="45"/>
      <c r="AJ12" s="45"/>
      <c r="AK12" s="45"/>
      <c r="AL12" s="45"/>
      <c r="AM12" s="45"/>
      <c r="AN12" s="45"/>
    </row>
    <row r="13" spans="2:40" ht="21.95" customHeight="1" x14ac:dyDescent="0.15">
      <c r="B13" s="454" t="s">
        <v>98</v>
      </c>
      <c r="C13" s="469" t="s">
        <v>127</v>
      </c>
      <c r="D13" s="604" t="s">
        <v>90</v>
      </c>
      <c r="E13" s="607" t="s">
        <v>128</v>
      </c>
      <c r="F13" s="460"/>
      <c r="G13" s="608"/>
      <c r="H13" s="607" t="s">
        <v>129</v>
      </c>
      <c r="I13" s="473"/>
      <c r="J13" s="473"/>
      <c r="K13" s="460"/>
      <c r="L13" s="460"/>
      <c r="M13" s="460"/>
      <c r="N13" s="460"/>
      <c r="O13" s="460"/>
      <c r="P13" s="608"/>
      <c r="Q13" s="443" t="s">
        <v>319</v>
      </c>
      <c r="R13" s="444"/>
      <c r="S13" s="444"/>
      <c r="T13" s="444"/>
      <c r="U13" s="444"/>
      <c r="V13" s="444"/>
      <c r="W13" s="444"/>
      <c r="X13" s="444"/>
      <c r="Y13" s="445"/>
    </row>
    <row r="14" spans="2:40" ht="27" customHeight="1" x14ac:dyDescent="0.15">
      <c r="B14" s="601"/>
      <c r="C14" s="470"/>
      <c r="D14" s="605"/>
      <c r="E14" s="18" t="s">
        <v>271</v>
      </c>
      <c r="F14" s="19" t="s">
        <v>86</v>
      </c>
      <c r="G14" s="148" t="s">
        <v>3</v>
      </c>
      <c r="H14" s="615" t="s">
        <v>273</v>
      </c>
      <c r="I14" s="612"/>
      <c r="J14" s="612"/>
      <c r="K14" s="612" t="s">
        <v>86</v>
      </c>
      <c r="L14" s="612"/>
      <c r="M14" s="612"/>
      <c r="N14" s="428" t="s">
        <v>3</v>
      </c>
      <c r="O14" s="428"/>
      <c r="P14" s="452"/>
      <c r="Q14" s="450" t="s">
        <v>4</v>
      </c>
      <c r="R14" s="428"/>
      <c r="S14" s="451"/>
      <c r="T14" s="612" t="s">
        <v>337</v>
      </c>
      <c r="U14" s="612"/>
      <c r="V14" s="612"/>
      <c r="W14" s="612" t="s">
        <v>3</v>
      </c>
      <c r="X14" s="612"/>
      <c r="Y14" s="613"/>
    </row>
    <row r="15" spans="2:40" ht="21.95" customHeight="1" thickBot="1" x14ac:dyDescent="0.2">
      <c r="B15" s="602"/>
      <c r="C15" s="603"/>
      <c r="D15" s="606"/>
      <c r="E15" s="15" t="s">
        <v>130</v>
      </c>
      <c r="F15" s="16" t="s">
        <v>131</v>
      </c>
      <c r="G15" s="146" t="s">
        <v>132</v>
      </c>
      <c r="H15" s="610" t="s">
        <v>130</v>
      </c>
      <c r="I15" s="600"/>
      <c r="J15" s="600"/>
      <c r="K15" s="600" t="s">
        <v>131</v>
      </c>
      <c r="L15" s="600"/>
      <c r="M15" s="600"/>
      <c r="N15" s="434" t="s">
        <v>132</v>
      </c>
      <c r="O15" s="434"/>
      <c r="P15" s="436"/>
      <c r="Q15" s="435" t="s">
        <v>130</v>
      </c>
      <c r="R15" s="434"/>
      <c r="S15" s="609"/>
      <c r="T15" s="600" t="s">
        <v>131</v>
      </c>
      <c r="U15" s="600"/>
      <c r="V15" s="600"/>
      <c r="W15" s="600" t="s">
        <v>132</v>
      </c>
      <c r="X15" s="600"/>
      <c r="Y15" s="611"/>
    </row>
    <row r="16" spans="2:40" ht="21.95" customHeight="1" thickTop="1" x14ac:dyDescent="0.15">
      <c r="B16" s="296" t="str">
        <f>IF(COUNTA('表1-①(倉庫)'!B17)=0,"",'表1-①(倉庫)'!B17)</f>
        <v/>
      </c>
      <c r="C16" s="259" t="str">
        <f>IF(COUNTA('表1-①(倉庫)'!D17)=0,"",'表1-①(倉庫)'!D17)</f>
        <v/>
      </c>
      <c r="D16" s="263" t="str">
        <f>IF(COUNTA('表1-①(倉庫)'!G17)=0,"",'表1-①(倉庫)'!G17)</f>
        <v/>
      </c>
      <c r="E16" s="271" t="str">
        <f>IF(COUNTA('表1-①(倉庫)'!T17)=0,"",'表1-①(倉庫)'!T17)</f>
        <v/>
      </c>
      <c r="F16" s="829"/>
      <c r="G16" s="302" t="str">
        <f>IF(COUNT(F16)=0,"",E16*(100-F16)/100)</f>
        <v/>
      </c>
      <c r="H16" s="576" t="str">
        <f>IF(COUNTA('表1-①(倉庫)'!W17)=0,"",'表1-①(倉庫)'!W17)</f>
        <v/>
      </c>
      <c r="I16" s="577"/>
      <c r="J16" s="577"/>
      <c r="K16" s="833"/>
      <c r="L16" s="833"/>
      <c r="M16" s="833"/>
      <c r="N16" s="589" t="str">
        <f>IF(COUNT(K16)=0,"",H16*(100-K16)/100)</f>
        <v/>
      </c>
      <c r="O16" s="589"/>
      <c r="P16" s="590"/>
      <c r="Q16" s="597" t="str">
        <f>'表1-①(倉庫)'!AC17</f>
        <v/>
      </c>
      <c r="R16" s="598"/>
      <c r="S16" s="599"/>
      <c r="T16" s="839"/>
      <c r="U16" s="839"/>
      <c r="V16" s="839"/>
      <c r="W16" s="595" t="str">
        <f>IF(COUNT(T16)=0,"",ROUND(Q16*(100-T16)/100,2))</f>
        <v/>
      </c>
      <c r="X16" s="595"/>
      <c r="Y16" s="596"/>
    </row>
    <row r="17" spans="2:25" ht="21.95" customHeight="1" x14ac:dyDescent="0.15">
      <c r="B17" s="297" t="str">
        <f>IF(COUNTA('表1-①(倉庫)'!B18)=0,"",'表1-①(倉庫)'!B18)</f>
        <v/>
      </c>
      <c r="C17" s="260" t="str">
        <f>IF(COUNTA('表1-①(倉庫)'!D18)=0,"",'表1-①(倉庫)'!D18)</f>
        <v/>
      </c>
      <c r="D17" s="264" t="str">
        <f>IF(COUNTA('表1-①(倉庫)'!G18)=0,"",'表1-①(倉庫)'!G18)</f>
        <v/>
      </c>
      <c r="E17" s="271" t="str">
        <f>IF(COUNTA('表1-①(倉庫)'!T18)=0,"",'表1-①(倉庫)'!T18)</f>
        <v/>
      </c>
      <c r="F17" s="830"/>
      <c r="G17" s="273" t="str">
        <f t="shared" ref="G17:G24" si="0">IF(COUNT(F17)=0,"",E17*(100-F17)/100)</f>
        <v/>
      </c>
      <c r="H17" s="576" t="str">
        <f>IF(COUNTA('表1-①(倉庫)'!W18)=0,"",'表1-①(倉庫)'!W18)</f>
        <v/>
      </c>
      <c r="I17" s="577"/>
      <c r="J17" s="577"/>
      <c r="K17" s="834"/>
      <c r="L17" s="834"/>
      <c r="M17" s="834"/>
      <c r="N17" s="579" t="str">
        <f t="shared" ref="N17:N24" si="1">IF(COUNT(K17)=0,"",H17*(100-K17)/100)</f>
        <v/>
      </c>
      <c r="O17" s="579"/>
      <c r="P17" s="582"/>
      <c r="Q17" s="586" t="str">
        <f>'表1-①(倉庫)'!AC18</f>
        <v/>
      </c>
      <c r="R17" s="587"/>
      <c r="S17" s="588"/>
      <c r="T17" s="834"/>
      <c r="U17" s="834"/>
      <c r="V17" s="834"/>
      <c r="W17" s="591" t="str">
        <f t="shared" ref="W17:W24" si="2">IF(COUNT(T17)=0,"",ROUND(Q17*(100-T17)/100,2))</f>
        <v/>
      </c>
      <c r="X17" s="591"/>
      <c r="Y17" s="592"/>
    </row>
    <row r="18" spans="2:25" ht="21.95" customHeight="1" x14ac:dyDescent="0.15">
      <c r="B18" s="297" t="str">
        <f>IF(COUNTA('表1-①(倉庫)'!B19)=0,"",'表1-①(倉庫)'!B19)</f>
        <v/>
      </c>
      <c r="C18" s="260" t="str">
        <f>IF(COUNTA('表1-①(倉庫)'!D19)=0,"",'表1-①(倉庫)'!D19)</f>
        <v/>
      </c>
      <c r="D18" s="264" t="str">
        <f>IF(COUNTA('表1-①(倉庫)'!G19)=0,"",'表1-①(倉庫)'!G19)</f>
        <v/>
      </c>
      <c r="E18" s="271" t="str">
        <f>IF(COUNTA('表1-①(倉庫)'!T19)=0,"",'表1-①(倉庫)'!T19)</f>
        <v/>
      </c>
      <c r="F18" s="830"/>
      <c r="G18" s="273" t="str">
        <f t="shared" si="0"/>
        <v/>
      </c>
      <c r="H18" s="576" t="str">
        <f>IF(COUNTA('表1-①(倉庫)'!W19)=0,"",'表1-①(倉庫)'!W19)</f>
        <v/>
      </c>
      <c r="I18" s="577"/>
      <c r="J18" s="577"/>
      <c r="K18" s="834"/>
      <c r="L18" s="834"/>
      <c r="M18" s="834"/>
      <c r="N18" s="579" t="str">
        <f t="shared" si="1"/>
        <v/>
      </c>
      <c r="O18" s="579"/>
      <c r="P18" s="582"/>
      <c r="Q18" s="586" t="str">
        <f>'表1-①(倉庫)'!AC19</f>
        <v/>
      </c>
      <c r="R18" s="587"/>
      <c r="S18" s="588"/>
      <c r="T18" s="834"/>
      <c r="U18" s="834"/>
      <c r="V18" s="834"/>
      <c r="W18" s="591" t="str">
        <f t="shared" si="2"/>
        <v/>
      </c>
      <c r="X18" s="591"/>
      <c r="Y18" s="592"/>
    </row>
    <row r="19" spans="2:25" ht="21.95" customHeight="1" x14ac:dyDescent="0.15">
      <c r="B19" s="297" t="str">
        <f>IF(COUNTA('表1-①(倉庫)'!B20)=0,"",'表1-①(倉庫)'!B20)</f>
        <v/>
      </c>
      <c r="C19" s="260" t="str">
        <f>IF(COUNTA('表1-①(倉庫)'!D20)=0,"",'表1-①(倉庫)'!D20)</f>
        <v/>
      </c>
      <c r="D19" s="264" t="str">
        <f>IF(COUNTA('表1-①(倉庫)'!G20)=0,"",'表1-①(倉庫)'!G20)</f>
        <v/>
      </c>
      <c r="E19" s="271" t="str">
        <f>IF(COUNTA('表1-①(倉庫)'!T20)=0,"",'表1-①(倉庫)'!T20)</f>
        <v/>
      </c>
      <c r="F19" s="830"/>
      <c r="G19" s="273" t="str">
        <f t="shared" si="0"/>
        <v/>
      </c>
      <c r="H19" s="576" t="str">
        <f>IF(COUNTA('表1-①(倉庫)'!W20)=0,"",'表1-①(倉庫)'!W20)</f>
        <v/>
      </c>
      <c r="I19" s="577"/>
      <c r="J19" s="577"/>
      <c r="K19" s="834"/>
      <c r="L19" s="834"/>
      <c r="M19" s="834"/>
      <c r="N19" s="579" t="str">
        <f t="shared" si="1"/>
        <v/>
      </c>
      <c r="O19" s="579"/>
      <c r="P19" s="582"/>
      <c r="Q19" s="586" t="str">
        <f>'表1-①(倉庫)'!AC20</f>
        <v/>
      </c>
      <c r="R19" s="587"/>
      <c r="S19" s="588"/>
      <c r="T19" s="834"/>
      <c r="U19" s="834"/>
      <c r="V19" s="834"/>
      <c r="W19" s="591" t="str">
        <f t="shared" si="2"/>
        <v/>
      </c>
      <c r="X19" s="591"/>
      <c r="Y19" s="592"/>
    </row>
    <row r="20" spans="2:25" ht="21.95" customHeight="1" x14ac:dyDescent="0.15">
      <c r="B20" s="297" t="str">
        <f>IF(COUNTA('表1-①(倉庫)'!B21)=0,"",'表1-①(倉庫)'!B21)</f>
        <v/>
      </c>
      <c r="C20" s="260" t="str">
        <f>IF(COUNTA('表1-①(倉庫)'!D21)=0,"",'表1-①(倉庫)'!D21)</f>
        <v/>
      </c>
      <c r="D20" s="264" t="str">
        <f>IF(COUNTA('表1-①(倉庫)'!G21)=0,"",'表1-①(倉庫)'!G21)</f>
        <v/>
      </c>
      <c r="E20" s="271" t="str">
        <f>IF(COUNTA('表1-①(倉庫)'!T21)=0,"",'表1-①(倉庫)'!T21)</f>
        <v/>
      </c>
      <c r="F20" s="830"/>
      <c r="G20" s="273" t="str">
        <f t="shared" si="0"/>
        <v/>
      </c>
      <c r="H20" s="576" t="str">
        <f>IF(COUNTA('表1-①(倉庫)'!W21)=0,"",'表1-①(倉庫)'!W21)</f>
        <v/>
      </c>
      <c r="I20" s="577"/>
      <c r="J20" s="577"/>
      <c r="K20" s="834"/>
      <c r="L20" s="834"/>
      <c r="M20" s="834"/>
      <c r="N20" s="579" t="str">
        <f t="shared" si="1"/>
        <v/>
      </c>
      <c r="O20" s="579"/>
      <c r="P20" s="582"/>
      <c r="Q20" s="586" t="str">
        <f>'表1-①(倉庫)'!AC21</f>
        <v/>
      </c>
      <c r="R20" s="587"/>
      <c r="S20" s="588"/>
      <c r="T20" s="834"/>
      <c r="U20" s="834"/>
      <c r="V20" s="834"/>
      <c r="W20" s="591" t="str">
        <f t="shared" si="2"/>
        <v/>
      </c>
      <c r="X20" s="591"/>
      <c r="Y20" s="592"/>
    </row>
    <row r="21" spans="2:25" ht="21.95" customHeight="1" x14ac:dyDescent="0.15">
      <c r="B21" s="297" t="str">
        <f>IF(COUNTA('表1-①(倉庫)'!B22)=0,"",'表1-①(倉庫)'!B22)</f>
        <v/>
      </c>
      <c r="C21" s="299" t="str">
        <f>IF(COUNTA('表1-①(倉庫)'!D22)=0,"",'表1-①(倉庫)'!D22)</f>
        <v/>
      </c>
      <c r="D21" s="301" t="str">
        <f>IF(COUNTA('表1-①(倉庫)'!G22)=0,"",'表1-①(倉庫)'!G22)</f>
        <v/>
      </c>
      <c r="E21" s="271" t="str">
        <f>IF(COUNTA('表1-①(倉庫)'!T22)=0,"",'表1-①(倉庫)'!T22)</f>
        <v/>
      </c>
      <c r="F21" s="831"/>
      <c r="G21" s="273" t="str">
        <f t="shared" si="0"/>
        <v/>
      </c>
      <c r="H21" s="576" t="str">
        <f>IF(COUNTA('表1-①(倉庫)'!W22)=0,"",'表1-①(倉庫)'!W22)</f>
        <v/>
      </c>
      <c r="I21" s="577"/>
      <c r="J21" s="577"/>
      <c r="K21" s="834"/>
      <c r="L21" s="834"/>
      <c r="M21" s="834"/>
      <c r="N21" s="579" t="str">
        <f t="shared" si="1"/>
        <v/>
      </c>
      <c r="O21" s="579"/>
      <c r="P21" s="582"/>
      <c r="Q21" s="586" t="str">
        <f>'表1-①(倉庫)'!AC22</f>
        <v/>
      </c>
      <c r="R21" s="587"/>
      <c r="S21" s="588"/>
      <c r="T21" s="834"/>
      <c r="U21" s="834"/>
      <c r="V21" s="834"/>
      <c r="W21" s="591" t="str">
        <f t="shared" si="2"/>
        <v/>
      </c>
      <c r="X21" s="591"/>
      <c r="Y21" s="592"/>
    </row>
    <row r="22" spans="2:25" ht="21.95" customHeight="1" x14ac:dyDescent="0.15">
      <c r="B22" s="296" t="str">
        <f>IF(COUNTA('表1-①(倉庫)'!B23)=0,"",'表1-①(倉庫)'!B23)</f>
        <v/>
      </c>
      <c r="C22" s="299" t="str">
        <f>IF(COUNTA('表1-①(倉庫)'!D23)=0,"",'表1-①(倉庫)'!D23)</f>
        <v/>
      </c>
      <c r="D22" s="301" t="str">
        <f>IF(COUNTA('表1-①(倉庫)'!G23)=0,"",'表1-①(倉庫)'!G23)</f>
        <v/>
      </c>
      <c r="E22" s="271" t="str">
        <f>IF(COUNTA('表1-①(倉庫)'!T23)=0,"",'表1-①(倉庫)'!T23)</f>
        <v/>
      </c>
      <c r="F22" s="831"/>
      <c r="G22" s="273" t="str">
        <f t="shared" si="0"/>
        <v/>
      </c>
      <c r="H22" s="578" t="str">
        <f>IF(COUNTA('表1-①(倉庫)'!W23)=0,"",'表1-①(倉庫)'!W23)</f>
        <v/>
      </c>
      <c r="I22" s="579"/>
      <c r="J22" s="580"/>
      <c r="K22" s="835"/>
      <c r="L22" s="836"/>
      <c r="M22" s="837"/>
      <c r="N22" s="581" t="str">
        <f t="shared" si="1"/>
        <v/>
      </c>
      <c r="O22" s="579"/>
      <c r="P22" s="582"/>
      <c r="Q22" s="586" t="str">
        <f>'表1-①(倉庫)'!AC23</f>
        <v/>
      </c>
      <c r="R22" s="587"/>
      <c r="S22" s="588"/>
      <c r="T22" s="835"/>
      <c r="U22" s="836"/>
      <c r="V22" s="837"/>
      <c r="W22" s="593" t="str">
        <f t="shared" si="2"/>
        <v/>
      </c>
      <c r="X22" s="407"/>
      <c r="Y22" s="594"/>
    </row>
    <row r="23" spans="2:25" ht="21.95" customHeight="1" x14ac:dyDescent="0.15">
      <c r="B23" s="257" t="str">
        <f>IF(COUNTA('表1-①(倉庫)'!B24)=0,"",'表1-①(倉庫)'!B24)</f>
        <v/>
      </c>
      <c r="C23" s="261" t="str">
        <f>IF(COUNTA('表1-①(倉庫)'!D24)=0,"",'表1-①(倉庫)'!D24)</f>
        <v/>
      </c>
      <c r="D23" s="264" t="str">
        <f>IF(COUNTA('表1-①(倉庫)'!G24)=0,"",'表1-①(倉庫)'!G24)</f>
        <v/>
      </c>
      <c r="E23" s="271" t="str">
        <f>IF(COUNTA('表1-①(倉庫)'!T24)=0,"",'表1-①(倉庫)'!T24)</f>
        <v/>
      </c>
      <c r="F23" s="830"/>
      <c r="G23" s="273" t="str">
        <f t="shared" si="0"/>
        <v/>
      </c>
      <c r="H23" s="576" t="str">
        <f>IF(COUNTA('表1-①(倉庫)'!W24)=0,"",'表1-①(倉庫)'!W24)</f>
        <v/>
      </c>
      <c r="I23" s="577"/>
      <c r="J23" s="577"/>
      <c r="K23" s="834"/>
      <c r="L23" s="834"/>
      <c r="M23" s="834"/>
      <c r="N23" s="579" t="str">
        <f t="shared" si="1"/>
        <v/>
      </c>
      <c r="O23" s="579"/>
      <c r="P23" s="582"/>
      <c r="Q23" s="586" t="str">
        <f>'表1-①(倉庫)'!AC24</f>
        <v/>
      </c>
      <c r="R23" s="587"/>
      <c r="S23" s="588"/>
      <c r="T23" s="834"/>
      <c r="U23" s="834"/>
      <c r="V23" s="834"/>
      <c r="W23" s="591" t="str">
        <f t="shared" si="2"/>
        <v/>
      </c>
      <c r="X23" s="591"/>
      <c r="Y23" s="592"/>
    </row>
    <row r="24" spans="2:25" ht="21.95" customHeight="1" thickBot="1" x14ac:dyDescent="0.2">
      <c r="B24" s="298" t="str">
        <f>IF(COUNTA('表1-①(倉庫)'!B25)=0,"",'表1-①(倉庫)'!B25)</f>
        <v/>
      </c>
      <c r="C24" s="300" t="str">
        <f>IF(COUNTA('表1-①(倉庫)'!D25)=0,"",'表1-①(倉庫)'!D25)</f>
        <v/>
      </c>
      <c r="D24" s="265" t="str">
        <f>IF(COUNTA('表1-①(倉庫)'!G25)=0,"",'表1-①(倉庫)'!G25)</f>
        <v/>
      </c>
      <c r="E24" s="272" t="str">
        <f>IF(COUNTA('表1-①(倉庫)'!T25)=0,"",'表1-①(倉庫)'!T25)</f>
        <v/>
      </c>
      <c r="F24" s="832"/>
      <c r="G24" s="303" t="str">
        <f t="shared" si="0"/>
        <v/>
      </c>
      <c r="H24" s="560" t="str">
        <f>IF(COUNTA('表1-①(倉庫)'!W25)=0,"",'表1-①(倉庫)'!W25)</f>
        <v/>
      </c>
      <c r="I24" s="561"/>
      <c r="J24" s="561"/>
      <c r="K24" s="838"/>
      <c r="L24" s="838"/>
      <c r="M24" s="838"/>
      <c r="N24" s="579" t="str">
        <f t="shared" si="1"/>
        <v/>
      </c>
      <c r="O24" s="579"/>
      <c r="P24" s="582"/>
      <c r="Q24" s="564" t="str">
        <f>'表1-①(倉庫)'!AC25</f>
        <v/>
      </c>
      <c r="R24" s="565"/>
      <c r="S24" s="566"/>
      <c r="T24" s="840"/>
      <c r="U24" s="840"/>
      <c r="V24" s="840"/>
      <c r="W24" s="567" t="str">
        <f t="shared" si="2"/>
        <v/>
      </c>
      <c r="X24" s="567"/>
      <c r="Y24" s="568"/>
    </row>
    <row r="25" spans="2:25" ht="21.95" customHeight="1" thickTop="1" thickBot="1" x14ac:dyDescent="0.2">
      <c r="B25" s="193"/>
      <c r="C25" s="193"/>
      <c r="D25" s="59"/>
      <c r="E25" s="194"/>
      <c r="F25" s="195"/>
      <c r="G25" s="194"/>
      <c r="H25" s="575"/>
      <c r="I25" s="575"/>
      <c r="J25" s="575"/>
      <c r="K25" s="569"/>
      <c r="L25" s="569"/>
      <c r="M25" s="569"/>
      <c r="N25" s="583" t="s">
        <v>320</v>
      </c>
      <c r="O25" s="584"/>
      <c r="P25" s="585"/>
      <c r="Q25" s="570" t="str">
        <f>IF(COUNT(Q16:S24)=0,"",SUM(Q16:S24))</f>
        <v/>
      </c>
      <c r="R25" s="571"/>
      <c r="S25" s="572"/>
      <c r="T25" s="841" t="str">
        <f>IF(COUNT(W25,Q25)=0,"",(100-100*W25/Q25))</f>
        <v/>
      </c>
      <c r="U25" s="841"/>
      <c r="V25" s="841"/>
      <c r="W25" s="562" t="str">
        <f>IF(COUNT(V16:X24)=0,"",SUM(W16:Y24))</f>
        <v/>
      </c>
      <c r="X25" s="562"/>
      <c r="Y25" s="563"/>
    </row>
    <row r="26" spans="2:25" ht="12.95" customHeight="1" x14ac:dyDescent="0.15"/>
    <row r="27" spans="2:25" ht="13.5" customHeight="1" x14ac:dyDescent="0.15">
      <c r="B27" s="573" t="s">
        <v>275</v>
      </c>
      <c r="C27" s="573"/>
      <c r="D27" s="573"/>
      <c r="E27" s="573"/>
      <c r="F27" s="573"/>
      <c r="G27" s="573"/>
      <c r="H27" s="573"/>
      <c r="I27" s="573"/>
      <c r="J27" s="573"/>
      <c r="K27" s="573"/>
      <c r="L27" s="573"/>
      <c r="M27" s="573"/>
      <c r="N27" s="573"/>
      <c r="O27" s="573"/>
      <c r="P27" s="573"/>
      <c r="Q27" s="573"/>
      <c r="R27" s="8"/>
      <c r="S27" s="8"/>
    </row>
    <row r="30" spans="2:25" x14ac:dyDescent="0.15">
      <c r="M30" s="173"/>
    </row>
    <row r="31" spans="2:25" ht="14.25" x14ac:dyDescent="0.15">
      <c r="K31" s="65"/>
    </row>
  </sheetData>
  <protectedRanges>
    <protectedRange sqref="P11:Q12" name="範囲1"/>
  </protectedRanges>
  <mergeCells count="82">
    <mergeCell ref="R2:X3"/>
    <mergeCell ref="B13:B15"/>
    <mergeCell ref="C13:C15"/>
    <mergeCell ref="D13:D15"/>
    <mergeCell ref="E13:G13"/>
    <mergeCell ref="H13:P13"/>
    <mergeCell ref="K15:M15"/>
    <mergeCell ref="Q15:S15"/>
    <mergeCell ref="H15:J15"/>
    <mergeCell ref="W15:Y15"/>
    <mergeCell ref="W14:Y14"/>
    <mergeCell ref="R11:U11"/>
    <mergeCell ref="H14:J14"/>
    <mergeCell ref="K14:M14"/>
    <mergeCell ref="Q14:S14"/>
    <mergeCell ref="T14:V14"/>
    <mergeCell ref="T15:V15"/>
    <mergeCell ref="N15:P15"/>
    <mergeCell ref="N14:P14"/>
    <mergeCell ref="Q17:S17"/>
    <mergeCell ref="T17:V17"/>
    <mergeCell ref="W20:Y20"/>
    <mergeCell ref="N21:P21"/>
    <mergeCell ref="N20:P20"/>
    <mergeCell ref="W16:Y16"/>
    <mergeCell ref="Q19:S19"/>
    <mergeCell ref="T19:V19"/>
    <mergeCell ref="W19:Y19"/>
    <mergeCell ref="N19:P19"/>
    <mergeCell ref="Q18:S18"/>
    <mergeCell ref="T18:V18"/>
    <mergeCell ref="W18:Y18"/>
    <mergeCell ref="N18:P18"/>
    <mergeCell ref="W17:Y17"/>
    <mergeCell ref="N17:P17"/>
    <mergeCell ref="Q16:S16"/>
    <mergeCell ref="T16:V16"/>
    <mergeCell ref="W23:Y23"/>
    <mergeCell ref="N24:P24"/>
    <mergeCell ref="N23:P23"/>
    <mergeCell ref="Q21:S21"/>
    <mergeCell ref="T21:V21"/>
    <mergeCell ref="W21:Y21"/>
    <mergeCell ref="T22:V22"/>
    <mergeCell ref="W22:Y22"/>
    <mergeCell ref="K17:M17"/>
    <mergeCell ref="K16:M16"/>
    <mergeCell ref="N25:P25"/>
    <mergeCell ref="Q23:S23"/>
    <mergeCell ref="T23:V23"/>
    <mergeCell ref="Q20:S20"/>
    <mergeCell ref="K19:M19"/>
    <mergeCell ref="K20:M20"/>
    <mergeCell ref="K18:M18"/>
    <mergeCell ref="Q22:S22"/>
    <mergeCell ref="T20:V20"/>
    <mergeCell ref="N16:P16"/>
    <mergeCell ref="B27:Q27"/>
    <mergeCell ref="I11:M11"/>
    <mergeCell ref="H25:J25"/>
    <mergeCell ref="K23:M23"/>
    <mergeCell ref="H16:J16"/>
    <mergeCell ref="H17:J17"/>
    <mergeCell ref="H18:J18"/>
    <mergeCell ref="H19:J19"/>
    <mergeCell ref="H20:J20"/>
    <mergeCell ref="Q13:Y13"/>
    <mergeCell ref="H21:J21"/>
    <mergeCell ref="H23:J23"/>
    <mergeCell ref="K21:M21"/>
    <mergeCell ref="H22:J22"/>
    <mergeCell ref="K22:M22"/>
    <mergeCell ref="N22:P22"/>
    <mergeCell ref="H24:J24"/>
    <mergeCell ref="W25:Y25"/>
    <mergeCell ref="K24:M24"/>
    <mergeCell ref="Q24:S24"/>
    <mergeCell ref="T24:V24"/>
    <mergeCell ref="W24:Y24"/>
    <mergeCell ref="K25:M25"/>
    <mergeCell ref="Q25:S25"/>
    <mergeCell ref="T25:V25"/>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70D7-C323-45C0-892D-ACD1B9838CEF}">
  <sheetPr>
    <tabColor rgb="FFCCFFFF"/>
    <pageSetUpPr fitToPage="1"/>
  </sheetPr>
  <dimension ref="B1:AV34"/>
  <sheetViews>
    <sheetView workbookViewId="0">
      <selection activeCell="U12" sqref="U12:W12"/>
    </sheetView>
  </sheetViews>
  <sheetFormatPr defaultRowHeight="13.5" x14ac:dyDescent="0.15"/>
  <cols>
    <col min="1" max="1" width="1" customWidth="1"/>
    <col min="2" max="2" width="14.625" customWidth="1"/>
    <col min="3" max="3" width="5" customWidth="1"/>
    <col min="4" max="4" width="18.125" customWidth="1"/>
    <col min="5" max="5" width="11.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274</v>
      </c>
      <c r="D1" s="3"/>
      <c r="E1" s="3"/>
      <c r="F1" s="3"/>
      <c r="G1" s="3"/>
    </row>
    <row r="2" spans="2:48" ht="18" customHeight="1" x14ac:dyDescent="0.15">
      <c r="B2" t="s">
        <v>260</v>
      </c>
      <c r="AA2" s="624"/>
      <c r="AB2" s="625"/>
      <c r="AC2" s="625"/>
      <c r="AD2" s="625"/>
      <c r="AE2" s="625"/>
      <c r="AF2" s="625"/>
      <c r="AG2" s="626"/>
    </row>
    <row r="3" spans="2:48" ht="18" customHeight="1" x14ac:dyDescent="0.15">
      <c r="B3" s="26" t="s">
        <v>313</v>
      </c>
      <c r="AA3" s="627"/>
      <c r="AB3" s="628"/>
      <c r="AC3" s="628"/>
      <c r="AD3" s="628"/>
      <c r="AE3" s="628"/>
      <c r="AF3" s="628"/>
      <c r="AG3" s="629"/>
    </row>
    <row r="4" spans="2:48" ht="9.9499999999999993" customHeight="1" x14ac:dyDescent="0.15"/>
    <row r="5" spans="2:48" ht="18" customHeight="1" x14ac:dyDescent="0.15">
      <c r="B5" s="9" t="s">
        <v>104</v>
      </c>
    </row>
    <row r="6" spans="2:48" ht="17.25" customHeight="1" x14ac:dyDescent="0.15">
      <c r="B6" s="26" t="s">
        <v>267</v>
      </c>
      <c r="C6" s="26"/>
      <c r="D6" s="26"/>
      <c r="E6" s="26"/>
      <c r="F6" s="26"/>
      <c r="G6" s="26"/>
      <c r="N6" s="81"/>
    </row>
    <row r="7" spans="2:48" ht="17.25" customHeight="1" x14ac:dyDescent="0.15">
      <c r="B7" s="26" t="s">
        <v>105</v>
      </c>
      <c r="C7" s="26"/>
      <c r="D7" s="26"/>
      <c r="E7" s="26"/>
      <c r="F7" s="26"/>
      <c r="G7" s="26"/>
      <c r="N7" s="81"/>
    </row>
    <row r="8" spans="2:48" ht="17.25" customHeight="1" x14ac:dyDescent="0.15">
      <c r="B8" s="26" t="s">
        <v>268</v>
      </c>
      <c r="C8" s="26"/>
      <c r="D8" s="26"/>
      <c r="E8" s="26"/>
      <c r="F8" s="26"/>
      <c r="G8" s="26"/>
    </row>
    <row r="9" spans="2:48" ht="17.25" customHeight="1" x14ac:dyDescent="0.15">
      <c r="B9" s="26" t="s">
        <v>269</v>
      </c>
      <c r="C9" s="26"/>
      <c r="D9" s="26"/>
      <c r="E9" s="26"/>
      <c r="F9" s="26"/>
      <c r="G9" s="26"/>
    </row>
    <row r="10" spans="2:48" ht="17.25" customHeight="1" x14ac:dyDescent="0.15">
      <c r="B10" s="26" t="s">
        <v>277</v>
      </c>
      <c r="C10" s="26"/>
      <c r="D10" s="26"/>
    </row>
    <row r="11" spans="2:48" ht="17.25" customHeight="1" x14ac:dyDescent="0.15">
      <c r="B11" s="26"/>
      <c r="C11" s="26"/>
      <c r="D11" s="26"/>
      <c r="E11" s="26"/>
      <c r="F11" s="26"/>
      <c r="G11" s="26"/>
    </row>
    <row r="12" spans="2:48" s="42" customFormat="1" ht="18" customHeight="1" x14ac:dyDescent="0.15">
      <c r="S12" s="43" t="s">
        <v>81</v>
      </c>
      <c r="T12" s="44" t="s">
        <v>106</v>
      </c>
      <c r="U12" s="453"/>
      <c r="V12" s="453"/>
      <c r="W12" s="453"/>
      <c r="X12" s="42" t="s">
        <v>82</v>
      </c>
      <c r="Y12" s="311"/>
      <c r="Z12" s="44" t="s">
        <v>83</v>
      </c>
      <c r="AA12" s="44" t="s">
        <v>107</v>
      </c>
      <c r="AB12" s="453"/>
      <c r="AC12" s="453"/>
      <c r="AD12" s="453"/>
      <c r="AE12" s="42" t="s">
        <v>82</v>
      </c>
      <c r="AF12" s="311"/>
      <c r="AG12" s="44" t="s">
        <v>83</v>
      </c>
      <c r="AH12" s="42" t="s">
        <v>108</v>
      </c>
      <c r="AL12" s="45"/>
      <c r="AM12" s="45"/>
      <c r="AN12" s="45"/>
      <c r="AO12" s="45"/>
      <c r="AP12" s="45"/>
      <c r="AQ12" s="45"/>
      <c r="AR12" s="45"/>
      <c r="AS12" s="45"/>
      <c r="AT12" s="45"/>
      <c r="AU12" s="45"/>
      <c r="AV12" s="45"/>
    </row>
    <row r="13" spans="2:48" s="46" customFormat="1" ht="4.5" customHeight="1" thickBot="1" x14ac:dyDescent="0.2">
      <c r="S13" s="47"/>
      <c r="T13" s="48"/>
      <c r="U13" s="49"/>
      <c r="V13" s="49"/>
      <c r="W13" s="49"/>
      <c r="Y13" s="49"/>
      <c r="Z13" s="48"/>
      <c r="AA13" s="48"/>
      <c r="AB13" s="49"/>
      <c r="AC13" s="49"/>
      <c r="AD13" s="49"/>
      <c r="AF13" s="49"/>
      <c r="AG13" s="48"/>
      <c r="AL13" s="50"/>
      <c r="AM13" s="50"/>
      <c r="AN13" s="50"/>
      <c r="AO13" s="50"/>
      <c r="AP13" s="50"/>
      <c r="AQ13" s="50"/>
      <c r="AR13" s="50"/>
      <c r="AS13" s="50"/>
      <c r="AT13" s="50"/>
      <c r="AU13" s="50"/>
      <c r="AV13" s="50"/>
    </row>
    <row r="14" spans="2:48" ht="27" customHeight="1" x14ac:dyDescent="0.15">
      <c r="B14" s="454" t="s">
        <v>341</v>
      </c>
      <c r="C14" s="457" t="s">
        <v>87</v>
      </c>
      <c r="D14" s="630" t="s">
        <v>340</v>
      </c>
      <c r="E14" s="463" t="s">
        <v>74</v>
      </c>
      <c r="F14" s="466" t="s">
        <v>342</v>
      </c>
      <c r="G14" s="469" t="s">
        <v>348</v>
      </c>
      <c r="H14" s="443" t="s">
        <v>339</v>
      </c>
      <c r="I14" s="444"/>
      <c r="J14" s="444"/>
      <c r="K14" s="444"/>
      <c r="L14" s="472" t="s">
        <v>32</v>
      </c>
      <c r="M14" s="444"/>
      <c r="N14" s="444"/>
      <c r="O14" s="473"/>
      <c r="P14" s="472" t="s">
        <v>33</v>
      </c>
      <c r="Q14" s="444"/>
      <c r="R14" s="444"/>
      <c r="S14" s="474"/>
      <c r="T14" s="443" t="s">
        <v>88</v>
      </c>
      <c r="U14" s="444"/>
      <c r="V14" s="473"/>
      <c r="W14" s="472" t="s">
        <v>89</v>
      </c>
      <c r="X14" s="444"/>
      <c r="Y14" s="474"/>
      <c r="Z14" s="475" t="s">
        <v>338</v>
      </c>
      <c r="AA14" s="476"/>
      <c r="AB14" s="477"/>
      <c r="AC14" s="443" t="s">
        <v>84</v>
      </c>
      <c r="AD14" s="444"/>
      <c r="AE14" s="444"/>
      <c r="AF14" s="443" t="s">
        <v>85</v>
      </c>
      <c r="AG14" s="444"/>
      <c r="AH14" s="445"/>
      <c r="AL14" s="45"/>
      <c r="AM14" s="45"/>
      <c r="AN14" s="45"/>
      <c r="AO14" s="45"/>
      <c r="AP14" s="45"/>
      <c r="AQ14" s="45"/>
      <c r="AR14" s="45"/>
      <c r="AS14" s="45"/>
      <c r="AT14" s="45"/>
      <c r="AU14" s="45"/>
      <c r="AV14" s="45"/>
    </row>
    <row r="15" spans="2:48" ht="19.5" customHeight="1" x14ac:dyDescent="0.15">
      <c r="B15" s="455"/>
      <c r="C15" s="458"/>
      <c r="D15" s="631"/>
      <c r="E15" s="464"/>
      <c r="F15" s="467"/>
      <c r="G15" s="470"/>
      <c r="H15" s="427" t="s">
        <v>23</v>
      </c>
      <c r="I15" s="428"/>
      <c r="J15" s="428"/>
      <c r="K15" s="428"/>
      <c r="L15" s="450" t="s">
        <v>109</v>
      </c>
      <c r="M15" s="428"/>
      <c r="N15" s="428"/>
      <c r="O15" s="451"/>
      <c r="P15" s="450" t="s">
        <v>110</v>
      </c>
      <c r="Q15" s="428"/>
      <c r="R15" s="428"/>
      <c r="S15" s="452"/>
      <c r="T15" s="427" t="s">
        <v>111</v>
      </c>
      <c r="U15" s="428"/>
      <c r="V15" s="451"/>
      <c r="W15" s="450" t="s">
        <v>112</v>
      </c>
      <c r="X15" s="428"/>
      <c r="Y15" s="452"/>
      <c r="Z15" s="427" t="s">
        <v>113</v>
      </c>
      <c r="AA15" s="428"/>
      <c r="AB15" s="452"/>
      <c r="AC15" s="427" t="s">
        <v>114</v>
      </c>
      <c r="AD15" s="428"/>
      <c r="AE15" s="428"/>
      <c r="AF15" s="427" t="s">
        <v>115</v>
      </c>
      <c r="AG15" s="428"/>
      <c r="AH15" s="429"/>
      <c r="AL15" s="45"/>
      <c r="AM15" s="45"/>
      <c r="AN15" s="45"/>
      <c r="AO15" s="45"/>
      <c r="AP15" s="45"/>
      <c r="AQ15" s="45"/>
      <c r="AR15" s="45"/>
      <c r="AS15" s="45"/>
      <c r="AT15" s="45"/>
      <c r="AU15" s="45"/>
      <c r="AV15" s="45"/>
    </row>
    <row r="16" spans="2:48" ht="19.5" customHeight="1" thickBot="1" x14ac:dyDescent="0.2">
      <c r="B16" s="456"/>
      <c r="C16" s="459"/>
      <c r="D16" s="632"/>
      <c r="E16" s="465"/>
      <c r="F16" s="468"/>
      <c r="G16" s="471"/>
      <c r="H16" s="29" t="s">
        <v>116</v>
      </c>
      <c r="I16" s="52" t="s">
        <v>117</v>
      </c>
      <c r="J16" s="312"/>
      <c r="K16" s="52" t="s">
        <v>108</v>
      </c>
      <c r="L16" s="430" t="s">
        <v>118</v>
      </c>
      <c r="M16" s="431"/>
      <c r="N16" s="431"/>
      <c r="O16" s="432"/>
      <c r="P16" s="384" t="s">
        <v>281</v>
      </c>
      <c r="Q16" s="385"/>
      <c r="R16" s="385"/>
      <c r="S16" s="150" t="s">
        <v>18</v>
      </c>
      <c r="T16" s="433"/>
      <c r="U16" s="434"/>
      <c r="V16" s="434"/>
      <c r="W16" s="435"/>
      <c r="X16" s="434"/>
      <c r="Y16" s="436"/>
      <c r="Z16" s="433" t="s">
        <v>119</v>
      </c>
      <c r="AA16" s="434"/>
      <c r="AB16" s="436"/>
      <c r="AC16" s="446" t="s">
        <v>120</v>
      </c>
      <c r="AD16" s="431"/>
      <c r="AE16" s="431"/>
      <c r="AF16" s="447"/>
      <c r="AG16" s="448"/>
      <c r="AH16" s="449"/>
      <c r="AL16" s="45"/>
      <c r="AM16" s="45"/>
      <c r="AN16" s="45"/>
      <c r="AO16" s="45"/>
      <c r="AP16" s="45"/>
      <c r="AQ16" s="45"/>
      <c r="AR16" s="45"/>
      <c r="AS16" s="45"/>
      <c r="AT16" s="45"/>
      <c r="AU16" s="45"/>
      <c r="AV16" s="45"/>
    </row>
    <row r="17" spans="2:48" ht="21.95" customHeight="1" thickTop="1" x14ac:dyDescent="0.15">
      <c r="B17" s="53"/>
      <c r="C17" s="279"/>
      <c r="D17" s="283"/>
      <c r="E17" s="219"/>
      <c r="F17" s="286"/>
      <c r="G17" s="290"/>
      <c r="H17" s="418"/>
      <c r="I17" s="383"/>
      <c r="J17" s="383"/>
      <c r="K17" s="419"/>
      <c r="L17" s="382"/>
      <c r="M17" s="383"/>
      <c r="N17" s="383"/>
      <c r="O17" s="419"/>
      <c r="P17" s="382"/>
      <c r="Q17" s="383"/>
      <c r="R17" s="383"/>
      <c r="S17" s="293"/>
      <c r="T17" s="420" t="str">
        <f>IF(COUNT(L17)=0,"",IF(COUNT(H17)=0,"",L17/H17))</f>
        <v/>
      </c>
      <c r="U17" s="421"/>
      <c r="V17" s="421"/>
      <c r="W17" s="422" t="str">
        <f>IF(COUNT(P17)=0,"",IF(COUNT(H17)=0,"",P17/H17))</f>
        <v/>
      </c>
      <c r="X17" s="421"/>
      <c r="Y17" s="423"/>
      <c r="Z17" s="424"/>
      <c r="AA17" s="425"/>
      <c r="AB17" s="426"/>
      <c r="AC17" s="437" t="str">
        <f>IF(COUNT(L17)=1,L17*Z17,(IF(COUNT(P17)=1,P17*Z17,IF(COUNT(P17)=0,"",P17*Z17))))</f>
        <v/>
      </c>
      <c r="AD17" s="438" t="str">
        <f t="shared" ref="AD17:AE25" si="0">IF(COUNT(Y17)=1,Y17*AC17,(IF(COUNT(Z17)=1,Z17*AC17,IF(COUNT(AC17)=0,"",Y17*AC17))))</f>
        <v/>
      </c>
      <c r="AE17" s="439" t="str">
        <f t="shared" si="0"/>
        <v/>
      </c>
      <c r="AF17" s="440" t="str">
        <f t="shared" ref="AF17:AF25" si="1">IF(COUNT(H17)=1,AC17/H17,IF(AND(COUNT(H17)=0,COUNT(L17)=1),AC17/L17,""))</f>
        <v/>
      </c>
      <c r="AG17" s="441"/>
      <c r="AH17" s="442"/>
      <c r="AL17" s="45"/>
      <c r="AM17" s="45"/>
      <c r="AN17" s="45"/>
      <c r="AO17" s="45"/>
      <c r="AP17" s="45"/>
      <c r="AQ17" s="45"/>
      <c r="AR17" s="45"/>
      <c r="AS17" s="45"/>
      <c r="AT17" s="45"/>
      <c r="AU17" s="45"/>
      <c r="AV17" s="45"/>
    </row>
    <row r="18" spans="2:48" ht="21.95" customHeight="1" x14ac:dyDescent="0.15">
      <c r="B18" s="53"/>
      <c r="C18" s="280"/>
      <c r="D18" s="283"/>
      <c r="E18" s="220"/>
      <c r="F18" s="287"/>
      <c r="G18" s="290"/>
      <c r="H18" s="409"/>
      <c r="I18" s="355"/>
      <c r="J18" s="355"/>
      <c r="K18" s="410"/>
      <c r="L18" s="354"/>
      <c r="M18" s="355"/>
      <c r="N18" s="355"/>
      <c r="O18" s="410"/>
      <c r="P18" s="354"/>
      <c r="Q18" s="355"/>
      <c r="R18" s="355"/>
      <c r="S18" s="294"/>
      <c r="T18" s="411" t="str">
        <f t="shared" ref="T18:T26" si="2">IF(COUNT(L18)=0,"",IF(COUNT(H18)=0,"",L18/H18))</f>
        <v/>
      </c>
      <c r="U18" s="412"/>
      <c r="V18" s="412"/>
      <c r="W18" s="413" t="str">
        <f t="shared" ref="W18:W25" si="3">IF(COUNT(P18)=0,"",IF(COUNT(H18)=0,"",P18/H18))</f>
        <v/>
      </c>
      <c r="X18" s="412"/>
      <c r="Y18" s="414"/>
      <c r="Z18" s="415"/>
      <c r="AA18" s="416"/>
      <c r="AB18" s="417"/>
      <c r="AC18" s="406" t="str">
        <f t="shared" ref="AC18:AC23" si="4">IF(COUNT(L18)=1,L18*Z18,(IF(COUNT(P18)=1,P18*Z18,IF(COUNT(P18)=0,"",P18*Z18))))</f>
        <v/>
      </c>
      <c r="AD18" s="407" t="str">
        <f t="shared" si="0"/>
        <v/>
      </c>
      <c r="AE18" s="408" t="str">
        <f t="shared" si="0"/>
        <v/>
      </c>
      <c r="AF18" s="403" t="str">
        <f t="shared" si="1"/>
        <v/>
      </c>
      <c r="AG18" s="404"/>
      <c r="AH18" s="405"/>
      <c r="AL18" s="45"/>
      <c r="AM18" s="45"/>
      <c r="AN18" s="45"/>
      <c r="AO18" s="45"/>
      <c r="AP18" s="45"/>
      <c r="AQ18" s="45"/>
      <c r="AR18" s="45"/>
      <c r="AS18" s="45"/>
      <c r="AT18" s="45"/>
      <c r="AU18" s="45"/>
      <c r="AV18" s="45"/>
    </row>
    <row r="19" spans="2:48" ht="21.95" customHeight="1" x14ac:dyDescent="0.15">
      <c r="B19" s="54"/>
      <c r="C19" s="281"/>
      <c r="D19" s="283"/>
      <c r="E19" s="220"/>
      <c r="F19" s="288"/>
      <c r="G19" s="290"/>
      <c r="H19" s="409"/>
      <c r="I19" s="355"/>
      <c r="J19" s="355"/>
      <c r="K19" s="410"/>
      <c r="L19" s="354"/>
      <c r="M19" s="355"/>
      <c r="N19" s="355"/>
      <c r="O19" s="410"/>
      <c r="P19" s="354"/>
      <c r="Q19" s="355"/>
      <c r="R19" s="355"/>
      <c r="S19" s="294"/>
      <c r="T19" s="411" t="str">
        <f t="shared" si="2"/>
        <v/>
      </c>
      <c r="U19" s="412"/>
      <c r="V19" s="412"/>
      <c r="W19" s="413" t="str">
        <f t="shared" si="3"/>
        <v/>
      </c>
      <c r="X19" s="412"/>
      <c r="Y19" s="414"/>
      <c r="Z19" s="415"/>
      <c r="AA19" s="416"/>
      <c r="AB19" s="417"/>
      <c r="AC19" s="406" t="str">
        <f t="shared" si="4"/>
        <v/>
      </c>
      <c r="AD19" s="407" t="str">
        <f t="shared" si="0"/>
        <v/>
      </c>
      <c r="AE19" s="408" t="str">
        <f t="shared" si="0"/>
        <v/>
      </c>
      <c r="AF19" s="403" t="str">
        <f t="shared" si="1"/>
        <v/>
      </c>
      <c r="AG19" s="404"/>
      <c r="AH19" s="405"/>
      <c r="AL19" s="45"/>
      <c r="AM19" s="45"/>
      <c r="AN19" s="45"/>
      <c r="AO19" s="45"/>
      <c r="AP19" s="45"/>
      <c r="AQ19" s="45"/>
      <c r="AR19" s="45"/>
      <c r="AS19" s="45"/>
      <c r="AT19" s="45"/>
      <c r="AU19" s="45"/>
      <c r="AV19" s="45"/>
    </row>
    <row r="20" spans="2:48" ht="21.95" customHeight="1" x14ac:dyDescent="0.15">
      <c r="B20" s="54"/>
      <c r="C20" s="281"/>
      <c r="D20" s="284"/>
      <c r="E20" s="221"/>
      <c r="F20" s="288"/>
      <c r="G20" s="291"/>
      <c r="H20" s="409"/>
      <c r="I20" s="355"/>
      <c r="J20" s="355"/>
      <c r="K20" s="410"/>
      <c r="L20" s="354"/>
      <c r="M20" s="355"/>
      <c r="N20" s="355"/>
      <c r="O20" s="410"/>
      <c r="P20" s="354"/>
      <c r="Q20" s="355"/>
      <c r="R20" s="355"/>
      <c r="S20" s="294"/>
      <c r="T20" s="411" t="str">
        <f t="shared" si="2"/>
        <v/>
      </c>
      <c r="U20" s="412"/>
      <c r="V20" s="412"/>
      <c r="W20" s="413" t="str">
        <f t="shared" si="3"/>
        <v/>
      </c>
      <c r="X20" s="412"/>
      <c r="Y20" s="414"/>
      <c r="Z20" s="415"/>
      <c r="AA20" s="416"/>
      <c r="AB20" s="417"/>
      <c r="AC20" s="406" t="str">
        <f t="shared" si="4"/>
        <v/>
      </c>
      <c r="AD20" s="407" t="str">
        <f t="shared" si="0"/>
        <v/>
      </c>
      <c r="AE20" s="408" t="str">
        <f t="shared" si="0"/>
        <v/>
      </c>
      <c r="AF20" s="403" t="str">
        <f t="shared" si="1"/>
        <v/>
      </c>
      <c r="AG20" s="404"/>
      <c r="AH20" s="405"/>
      <c r="AL20" s="45"/>
      <c r="AM20" s="45"/>
      <c r="AN20" s="45"/>
      <c r="AO20" s="45"/>
      <c r="AP20" s="45"/>
      <c r="AQ20" s="45"/>
      <c r="AR20" s="45"/>
      <c r="AS20" s="45"/>
      <c r="AT20" s="45"/>
      <c r="AU20" s="45"/>
      <c r="AV20" s="45"/>
    </row>
    <row r="21" spans="2:48" ht="21.95" customHeight="1" x14ac:dyDescent="0.15">
      <c r="B21" s="54"/>
      <c r="C21" s="281"/>
      <c r="D21" s="284"/>
      <c r="E21" s="221"/>
      <c r="F21" s="288"/>
      <c r="G21" s="291"/>
      <c r="H21" s="409"/>
      <c r="I21" s="355"/>
      <c r="J21" s="355"/>
      <c r="K21" s="410"/>
      <c r="L21" s="354"/>
      <c r="M21" s="355"/>
      <c r="N21" s="355"/>
      <c r="O21" s="410"/>
      <c r="P21" s="354"/>
      <c r="Q21" s="355"/>
      <c r="R21" s="355"/>
      <c r="S21" s="294"/>
      <c r="T21" s="411" t="str">
        <f t="shared" si="2"/>
        <v/>
      </c>
      <c r="U21" s="412"/>
      <c r="V21" s="412"/>
      <c r="W21" s="413" t="str">
        <f t="shared" si="3"/>
        <v/>
      </c>
      <c r="X21" s="412"/>
      <c r="Y21" s="414"/>
      <c r="Z21" s="415"/>
      <c r="AA21" s="416"/>
      <c r="AB21" s="417"/>
      <c r="AC21" s="406" t="str">
        <f t="shared" si="4"/>
        <v/>
      </c>
      <c r="AD21" s="407" t="str">
        <f t="shared" si="0"/>
        <v/>
      </c>
      <c r="AE21" s="408" t="str">
        <f t="shared" si="0"/>
        <v/>
      </c>
      <c r="AF21" s="403" t="str">
        <f t="shared" si="1"/>
        <v/>
      </c>
      <c r="AG21" s="404"/>
      <c r="AH21" s="405"/>
      <c r="AL21" s="45"/>
      <c r="AM21" s="45"/>
      <c r="AN21" s="45"/>
      <c r="AO21" s="45"/>
      <c r="AP21" s="45"/>
      <c r="AQ21" s="45"/>
      <c r="AR21" s="45"/>
      <c r="AS21" s="45"/>
      <c r="AT21" s="45"/>
      <c r="AU21" s="45"/>
      <c r="AV21" s="45"/>
    </row>
    <row r="22" spans="2:48" ht="21.95" customHeight="1" x14ac:dyDescent="0.15">
      <c r="B22" s="54"/>
      <c r="C22" s="281"/>
      <c r="D22" s="284"/>
      <c r="E22" s="221"/>
      <c r="F22" s="288"/>
      <c r="G22" s="291"/>
      <c r="H22" s="409"/>
      <c r="I22" s="355"/>
      <c r="J22" s="355"/>
      <c r="K22" s="410"/>
      <c r="L22" s="354"/>
      <c r="M22" s="355"/>
      <c r="N22" s="355"/>
      <c r="O22" s="410"/>
      <c r="P22" s="354"/>
      <c r="Q22" s="355"/>
      <c r="R22" s="355"/>
      <c r="S22" s="294"/>
      <c r="T22" s="411" t="str">
        <f t="shared" si="2"/>
        <v/>
      </c>
      <c r="U22" s="412"/>
      <c r="V22" s="412"/>
      <c r="W22" s="413" t="str">
        <f t="shared" si="3"/>
        <v/>
      </c>
      <c r="X22" s="412"/>
      <c r="Y22" s="414"/>
      <c r="Z22" s="415"/>
      <c r="AA22" s="416"/>
      <c r="AB22" s="417"/>
      <c r="AC22" s="406" t="str">
        <f t="shared" si="4"/>
        <v/>
      </c>
      <c r="AD22" s="407" t="str">
        <f t="shared" si="0"/>
        <v/>
      </c>
      <c r="AE22" s="408" t="str">
        <f t="shared" si="0"/>
        <v/>
      </c>
      <c r="AF22" s="403" t="str">
        <f t="shared" si="1"/>
        <v/>
      </c>
      <c r="AG22" s="404"/>
      <c r="AH22" s="405"/>
      <c r="AL22" s="45"/>
      <c r="AM22" s="45"/>
      <c r="AN22" s="45"/>
      <c r="AO22" s="45"/>
      <c r="AP22" s="45"/>
      <c r="AQ22" s="45"/>
      <c r="AR22" s="45"/>
      <c r="AS22" s="45"/>
      <c r="AT22" s="45"/>
      <c r="AU22" s="45"/>
      <c r="AV22" s="45"/>
    </row>
    <row r="23" spans="2:48" ht="21.95" customHeight="1" x14ac:dyDescent="0.15">
      <c r="B23" s="54"/>
      <c r="C23" s="281"/>
      <c r="D23" s="284"/>
      <c r="E23" s="221"/>
      <c r="F23" s="288"/>
      <c r="G23" s="291"/>
      <c r="H23" s="409"/>
      <c r="I23" s="355"/>
      <c r="J23" s="355"/>
      <c r="K23" s="410"/>
      <c r="L23" s="354"/>
      <c r="M23" s="355"/>
      <c r="N23" s="355"/>
      <c r="O23" s="410"/>
      <c r="P23" s="354"/>
      <c r="Q23" s="355"/>
      <c r="R23" s="355"/>
      <c r="S23" s="294"/>
      <c r="T23" s="411" t="str">
        <f t="shared" si="2"/>
        <v/>
      </c>
      <c r="U23" s="412"/>
      <c r="V23" s="412"/>
      <c r="W23" s="413" t="str">
        <f t="shared" si="3"/>
        <v/>
      </c>
      <c r="X23" s="412"/>
      <c r="Y23" s="414"/>
      <c r="Z23" s="415"/>
      <c r="AA23" s="416"/>
      <c r="AB23" s="417"/>
      <c r="AC23" s="406" t="str">
        <f t="shared" si="4"/>
        <v/>
      </c>
      <c r="AD23" s="407" t="str">
        <f t="shared" si="0"/>
        <v/>
      </c>
      <c r="AE23" s="408" t="str">
        <f t="shared" si="0"/>
        <v/>
      </c>
      <c r="AF23" s="403" t="str">
        <f t="shared" si="1"/>
        <v/>
      </c>
      <c r="AG23" s="404"/>
      <c r="AH23" s="405"/>
      <c r="AL23" s="45"/>
      <c r="AM23" s="45"/>
      <c r="AN23" s="45"/>
      <c r="AO23" s="45"/>
      <c r="AP23" s="45"/>
      <c r="AQ23" s="45"/>
      <c r="AR23" s="45"/>
      <c r="AS23" s="45"/>
      <c r="AT23" s="45"/>
      <c r="AU23" s="45"/>
      <c r="AV23" s="45"/>
    </row>
    <row r="24" spans="2:48" ht="21.95" customHeight="1" x14ac:dyDescent="0.15">
      <c r="B24" s="54"/>
      <c r="C24" s="281"/>
      <c r="D24" s="284"/>
      <c r="E24" s="221"/>
      <c r="F24" s="288"/>
      <c r="G24" s="291"/>
      <c r="H24" s="409"/>
      <c r="I24" s="355"/>
      <c r="J24" s="355"/>
      <c r="K24" s="410"/>
      <c r="L24" s="354"/>
      <c r="M24" s="355"/>
      <c r="N24" s="355"/>
      <c r="O24" s="410"/>
      <c r="P24" s="354"/>
      <c r="Q24" s="355"/>
      <c r="R24" s="355"/>
      <c r="S24" s="294"/>
      <c r="T24" s="411" t="str">
        <f t="shared" si="2"/>
        <v/>
      </c>
      <c r="U24" s="412"/>
      <c r="V24" s="412"/>
      <c r="W24" s="413" t="str">
        <f t="shared" si="3"/>
        <v/>
      </c>
      <c r="X24" s="412"/>
      <c r="Y24" s="414"/>
      <c r="Z24" s="415"/>
      <c r="AA24" s="416"/>
      <c r="AB24" s="417"/>
      <c r="AC24" s="406" t="str">
        <f>IF(COUNT(L24)=1,L24*Z24,(IF(COUNT(P24)=1,P24*Z24,IF(COUNT(P24)=0,"",P24*Z24))))</f>
        <v/>
      </c>
      <c r="AD24" s="407" t="str">
        <f t="shared" si="0"/>
        <v/>
      </c>
      <c r="AE24" s="408" t="str">
        <f t="shared" si="0"/>
        <v/>
      </c>
      <c r="AF24" s="403" t="str">
        <f t="shared" si="1"/>
        <v/>
      </c>
      <c r="AG24" s="404"/>
      <c r="AH24" s="405"/>
      <c r="AL24" s="45"/>
      <c r="AM24" s="45"/>
      <c r="AN24" s="45"/>
      <c r="AO24" s="45"/>
      <c r="AP24" s="45"/>
      <c r="AQ24" s="45"/>
      <c r="AR24" s="45"/>
      <c r="AS24" s="45"/>
      <c r="AT24" s="45"/>
      <c r="AU24" s="45"/>
      <c r="AV24" s="45"/>
    </row>
    <row r="25" spans="2:48" ht="21.95" customHeight="1" thickBot="1" x14ac:dyDescent="0.2">
      <c r="B25" s="278"/>
      <c r="C25" s="282"/>
      <c r="D25" s="285"/>
      <c r="E25" s="222"/>
      <c r="F25" s="289"/>
      <c r="G25" s="292"/>
      <c r="H25" s="389"/>
      <c r="I25" s="390"/>
      <c r="J25" s="390"/>
      <c r="K25" s="391"/>
      <c r="L25" s="392"/>
      <c r="M25" s="390"/>
      <c r="N25" s="390"/>
      <c r="O25" s="391"/>
      <c r="P25" s="392"/>
      <c r="Q25" s="390"/>
      <c r="R25" s="390"/>
      <c r="S25" s="295"/>
      <c r="T25" s="393" t="str">
        <f t="shared" si="2"/>
        <v/>
      </c>
      <c r="U25" s="394"/>
      <c r="V25" s="394"/>
      <c r="W25" s="395" t="str">
        <f t="shared" si="3"/>
        <v/>
      </c>
      <c r="X25" s="394"/>
      <c r="Y25" s="396"/>
      <c r="Z25" s="397"/>
      <c r="AA25" s="398"/>
      <c r="AB25" s="399"/>
      <c r="AC25" s="400" t="str">
        <f>IF(COUNT(L25)=1,L25*Z25,(IF(COUNT(P25)=1,P25*Z25,IF(COUNT(P25)=0,"",P25*Z25))))</f>
        <v/>
      </c>
      <c r="AD25" s="401" t="str">
        <f t="shared" si="0"/>
        <v/>
      </c>
      <c r="AE25" s="402" t="str">
        <f t="shared" si="0"/>
        <v/>
      </c>
      <c r="AF25" s="360" t="str">
        <f t="shared" si="1"/>
        <v/>
      </c>
      <c r="AG25" s="361"/>
      <c r="AH25" s="362"/>
      <c r="AL25" s="45"/>
      <c r="AM25" s="45"/>
      <c r="AN25" s="45"/>
      <c r="AO25" s="45"/>
      <c r="AP25" s="45"/>
      <c r="AQ25" s="45"/>
      <c r="AR25" s="45"/>
      <c r="AS25" s="45"/>
      <c r="AT25" s="45"/>
      <c r="AU25" s="45"/>
      <c r="AV25" s="45"/>
    </row>
    <row r="26" spans="2:48" ht="21.95" customHeight="1" thickTop="1" thickBot="1" x14ac:dyDescent="0.2">
      <c r="B26" s="616" t="s">
        <v>153</v>
      </c>
      <c r="C26" s="617"/>
      <c r="D26" s="486"/>
      <c r="E26" s="486"/>
      <c r="F26" s="486"/>
      <c r="G26" s="618"/>
      <c r="H26" s="366"/>
      <c r="I26" s="367"/>
      <c r="J26" s="367"/>
      <c r="K26" s="368"/>
      <c r="L26" s="369" t="str">
        <f>IF(COUNT(L17:O25)=0,"",SUM(L17:O25))</f>
        <v/>
      </c>
      <c r="M26" s="370"/>
      <c r="N26" s="370"/>
      <c r="O26" s="619"/>
      <c r="P26" s="620" t="s">
        <v>121</v>
      </c>
      <c r="Q26" s="621"/>
      <c r="R26" s="621"/>
      <c r="S26" s="622"/>
      <c r="T26" s="374" t="str">
        <f t="shared" si="2"/>
        <v/>
      </c>
      <c r="U26" s="375"/>
      <c r="V26" s="375"/>
      <c r="W26" s="623" t="s">
        <v>121</v>
      </c>
      <c r="X26" s="584"/>
      <c r="Y26" s="585"/>
      <c r="Z26" s="386" t="s">
        <v>121</v>
      </c>
      <c r="AA26" s="372"/>
      <c r="AB26" s="373"/>
      <c r="AC26" s="387" t="str">
        <f>IF(COUNTA(Z17:Z25)=0,"",SUM(AC17:AC25))</f>
        <v/>
      </c>
      <c r="AD26" s="370">
        <f>IF(COUNTA(AC17:AC25)=0,"",SUM(AD17:AD25))</f>
        <v>0</v>
      </c>
      <c r="AE26" s="388">
        <f>IF(COUNTA(AD17:AD25)=0,"",SUM(AE17:AE25))</f>
        <v>0</v>
      </c>
      <c r="AF26" s="351" t="str">
        <f>IF(COUNT(H26)=1,AC26/H26,"")</f>
        <v/>
      </c>
      <c r="AG26" s="352"/>
      <c r="AH26" s="353"/>
      <c r="AL26" s="45"/>
      <c r="AM26" s="45"/>
      <c r="AN26" s="45"/>
      <c r="AO26" s="45"/>
      <c r="AP26" s="45"/>
      <c r="AQ26" s="45"/>
      <c r="AR26" s="45"/>
      <c r="AS26" s="45"/>
      <c r="AT26" s="45"/>
      <c r="AU26" s="45"/>
      <c r="AV26" s="45"/>
    </row>
    <row r="27" spans="2:48" ht="12.95" customHeight="1" x14ac:dyDescent="0.15"/>
    <row r="28" spans="2:48" x14ac:dyDescent="0.15">
      <c r="B28" s="17" t="s">
        <v>70</v>
      </c>
      <c r="C28" s="55"/>
      <c r="D28" s="55"/>
      <c r="E28" s="55"/>
      <c r="F28" s="55"/>
      <c r="H28" s="56" t="s">
        <v>75</v>
      </c>
      <c r="I28" s="56"/>
      <c r="J28" s="56"/>
      <c r="K28" s="56"/>
      <c r="L28" s="56"/>
      <c r="M28" s="56"/>
      <c r="N28" s="56"/>
      <c r="O28" s="56"/>
      <c r="P28" s="57"/>
      <c r="Q28" s="57"/>
      <c r="R28" s="57"/>
      <c r="S28" s="57"/>
      <c r="T28" s="57"/>
      <c r="U28" s="57"/>
      <c r="V28" s="27"/>
      <c r="W28" s="27"/>
      <c r="X28" s="27"/>
      <c r="Y28" s="27"/>
      <c r="Z28" s="56"/>
      <c r="AA28" s="56"/>
      <c r="AB28" s="56"/>
      <c r="AC28" s="57"/>
      <c r="AD28" s="57"/>
      <c r="AE28" s="57"/>
      <c r="AF28" s="57"/>
    </row>
    <row r="29" spans="2:48" x14ac:dyDescent="0.15">
      <c r="B29" s="17" t="s">
        <v>71</v>
      </c>
      <c r="C29" s="55"/>
      <c r="D29" s="55"/>
      <c r="E29" s="55"/>
      <c r="F29" s="55"/>
      <c r="H29" s="348" t="s">
        <v>76</v>
      </c>
      <c r="I29" s="349"/>
      <c r="J29" s="349"/>
      <c r="K29" s="350"/>
      <c r="L29" s="348" t="s">
        <v>325</v>
      </c>
      <c r="M29" s="349"/>
      <c r="N29" s="349"/>
      <c r="O29" s="350"/>
      <c r="P29" s="356" t="s">
        <v>121</v>
      </c>
      <c r="Q29" s="356"/>
      <c r="R29" s="356"/>
      <c r="S29" s="357" t="s">
        <v>121</v>
      </c>
      <c r="T29" s="357"/>
      <c r="U29" s="357"/>
      <c r="V29" s="308" t="s">
        <v>326</v>
      </c>
      <c r="W29" s="27"/>
      <c r="X29" s="27"/>
      <c r="Y29" s="27"/>
      <c r="Z29" s="58"/>
      <c r="AA29" s="58"/>
      <c r="AB29" s="58"/>
      <c r="AC29" s="59"/>
      <c r="AD29" s="59"/>
      <c r="AE29" s="59"/>
      <c r="AF29" s="58"/>
    </row>
    <row r="30" spans="2:48" x14ac:dyDescent="0.15">
      <c r="B30" s="17" t="s">
        <v>68</v>
      </c>
      <c r="C30" s="60"/>
      <c r="D30" s="60"/>
      <c r="E30" s="60"/>
      <c r="F30" s="60"/>
      <c r="H30" s="348" t="s">
        <v>31</v>
      </c>
      <c r="I30" s="349"/>
      <c r="J30" s="349"/>
      <c r="K30" s="350"/>
      <c r="L30" s="348" t="s">
        <v>327</v>
      </c>
      <c r="M30" s="349"/>
      <c r="N30" s="349"/>
      <c r="O30" s="350"/>
      <c r="P30" s="356" t="s">
        <v>35</v>
      </c>
      <c r="Q30" s="356"/>
      <c r="R30" s="356"/>
      <c r="S30" s="357" t="s">
        <v>328</v>
      </c>
      <c r="T30" s="357"/>
      <c r="U30" s="357"/>
      <c r="V30" s="309" t="s">
        <v>335</v>
      </c>
      <c r="W30" s="28"/>
      <c r="X30" s="28"/>
      <c r="Y30" s="28"/>
      <c r="Z30" s="58"/>
      <c r="AA30" s="58"/>
      <c r="AB30" s="58"/>
      <c r="AC30" s="59"/>
      <c r="AD30" s="59"/>
      <c r="AE30" s="59"/>
      <c r="AF30" s="58"/>
    </row>
    <row r="31" spans="2:48" x14ac:dyDescent="0.15">
      <c r="B31" s="17" t="s">
        <v>69</v>
      </c>
      <c r="C31" s="55"/>
      <c r="D31" s="55"/>
      <c r="E31" s="55"/>
      <c r="F31" s="55"/>
      <c r="H31" s="348" t="s">
        <v>122</v>
      </c>
      <c r="I31" s="349"/>
      <c r="J31" s="349"/>
      <c r="K31" s="350"/>
      <c r="L31" s="348" t="s">
        <v>329</v>
      </c>
      <c r="M31" s="349"/>
      <c r="N31" s="349"/>
      <c r="O31" s="350"/>
      <c r="P31" s="356" t="s">
        <v>34</v>
      </c>
      <c r="Q31" s="356"/>
      <c r="R31" s="356"/>
      <c r="S31" s="357" t="s">
        <v>330</v>
      </c>
      <c r="T31" s="357"/>
      <c r="U31" s="357"/>
      <c r="V31" s="308" t="s">
        <v>355</v>
      </c>
      <c r="W31" s="27"/>
      <c r="X31" s="27"/>
      <c r="Y31" s="27"/>
      <c r="Z31" s="58"/>
      <c r="AA31" s="58"/>
      <c r="AB31" s="58"/>
      <c r="AC31" s="59"/>
      <c r="AD31" s="59"/>
      <c r="AE31" s="59"/>
      <c r="AF31" s="58"/>
    </row>
    <row r="32" spans="2:48" x14ac:dyDescent="0.15">
      <c r="B32" s="17" t="s">
        <v>77</v>
      </c>
      <c r="C32" s="61"/>
      <c r="D32" s="61"/>
      <c r="E32" s="61"/>
      <c r="F32" s="61"/>
      <c r="H32" s="348" t="s">
        <v>39</v>
      </c>
      <c r="I32" s="349"/>
      <c r="J32" s="349"/>
      <c r="K32" s="350"/>
      <c r="L32" s="348" t="s">
        <v>356</v>
      </c>
      <c r="M32" s="349"/>
      <c r="N32" s="349"/>
      <c r="O32" s="350"/>
      <c r="P32" s="356" t="s">
        <v>78</v>
      </c>
      <c r="Q32" s="356"/>
      <c r="R32" s="356"/>
      <c r="S32" s="357" t="s">
        <v>331</v>
      </c>
      <c r="T32" s="357"/>
      <c r="U32" s="357"/>
      <c r="V32" s="309" t="s">
        <v>332</v>
      </c>
      <c r="W32" s="28"/>
      <c r="X32" s="28"/>
      <c r="Y32" s="28"/>
      <c r="Z32" s="58"/>
      <c r="AA32" s="58"/>
      <c r="AB32" s="58"/>
      <c r="AC32" s="59"/>
      <c r="AD32" s="59"/>
      <c r="AE32" s="59"/>
      <c r="AF32" s="58"/>
    </row>
    <row r="33" spans="2:32" x14ac:dyDescent="0.15">
      <c r="B33" s="17" t="s">
        <v>343</v>
      </c>
      <c r="C33" s="61"/>
      <c r="D33" s="61"/>
      <c r="E33" s="61"/>
      <c r="F33" s="61"/>
      <c r="H33" s="348" t="s">
        <v>79</v>
      </c>
      <c r="I33" s="349"/>
      <c r="J33" s="349"/>
      <c r="K33" s="350"/>
      <c r="L33" s="358" t="s">
        <v>333</v>
      </c>
      <c r="M33" s="358"/>
      <c r="N33" s="358"/>
      <c r="O33" s="358"/>
      <c r="P33" s="358"/>
      <c r="Q33" s="358"/>
      <c r="R33" s="358"/>
      <c r="S33" s="358"/>
      <c r="T33" s="358"/>
      <c r="U33" s="358"/>
      <c r="V33" s="308"/>
      <c r="W33" s="27"/>
      <c r="X33" s="27"/>
      <c r="Y33" s="27"/>
      <c r="Z33" s="62"/>
      <c r="AA33" s="62"/>
      <c r="AB33" s="62"/>
      <c r="AC33" s="42"/>
      <c r="AD33" s="42"/>
      <c r="AE33" s="42"/>
      <c r="AF33" s="42"/>
    </row>
    <row r="34" spans="2:32" x14ac:dyDescent="0.15">
      <c r="B34" s="60"/>
      <c r="C34" s="60"/>
      <c r="D34" s="60"/>
      <c r="E34" s="60"/>
      <c r="F34" s="60"/>
      <c r="H34" s="348" t="s">
        <v>80</v>
      </c>
      <c r="I34" s="349"/>
      <c r="J34" s="349"/>
      <c r="K34" s="350"/>
      <c r="L34" s="359" t="s">
        <v>358</v>
      </c>
      <c r="M34" s="359"/>
      <c r="N34" s="359"/>
      <c r="O34" s="359"/>
      <c r="P34" s="359"/>
      <c r="Q34" s="359"/>
      <c r="R34" s="359"/>
      <c r="S34" s="359"/>
      <c r="T34" s="359"/>
      <c r="U34" s="359"/>
      <c r="V34" s="310" t="s">
        <v>334</v>
      </c>
      <c r="W34" s="27"/>
      <c r="X34" s="27"/>
      <c r="Y34" s="27"/>
    </row>
  </sheetData>
  <protectedRanges>
    <protectedRange sqref="Z12:AA13" name="範囲1"/>
  </protectedRanges>
  <mergeCells count="133">
    <mergeCell ref="AC14:AE14"/>
    <mergeCell ref="AA2:AG3"/>
    <mergeCell ref="U12:W12"/>
    <mergeCell ref="AB12:AD12"/>
    <mergeCell ref="B14:B16"/>
    <mergeCell ref="C14:C16"/>
    <mergeCell ref="D14:D16"/>
    <mergeCell ref="E14:E16"/>
    <mergeCell ref="F14:F16"/>
    <mergeCell ref="G14:G16"/>
    <mergeCell ref="Z15:AB15"/>
    <mergeCell ref="L14:O14"/>
    <mergeCell ref="P14:S14"/>
    <mergeCell ref="T14:V14"/>
    <mergeCell ref="W14:Y14"/>
    <mergeCell ref="Z14:AB14"/>
    <mergeCell ref="W15:Y15"/>
    <mergeCell ref="H14:K14"/>
    <mergeCell ref="AF14:AH14"/>
    <mergeCell ref="AC15:AE15"/>
    <mergeCell ref="AF15:AH15"/>
    <mergeCell ref="AF16:AH16"/>
    <mergeCell ref="P16:R16"/>
    <mergeCell ref="H15:K15"/>
    <mergeCell ref="L15:O15"/>
    <mergeCell ref="P15:S15"/>
    <mergeCell ref="T15:V15"/>
    <mergeCell ref="H17:K17"/>
    <mergeCell ref="L17:O17"/>
    <mergeCell ref="T17:V17"/>
    <mergeCell ref="W17:Y17"/>
    <mergeCell ref="Z17:AB17"/>
    <mergeCell ref="P17:R17"/>
    <mergeCell ref="H18:K18"/>
    <mergeCell ref="L18:O18"/>
    <mergeCell ref="T18:V18"/>
    <mergeCell ref="W18:Y18"/>
    <mergeCell ref="Z18:AB18"/>
    <mergeCell ref="AC18:AE18"/>
    <mergeCell ref="AF19:AH19"/>
    <mergeCell ref="P18:R18"/>
    <mergeCell ref="P19:R19"/>
    <mergeCell ref="AC17:AE17"/>
    <mergeCell ref="AF17:AH17"/>
    <mergeCell ref="L16:O16"/>
    <mergeCell ref="T16:V16"/>
    <mergeCell ref="W16:Y16"/>
    <mergeCell ref="Z16:AB16"/>
    <mergeCell ref="AC16:AE16"/>
    <mergeCell ref="AF21:AH21"/>
    <mergeCell ref="H20:K20"/>
    <mergeCell ref="L20:O20"/>
    <mergeCell ref="AF18:AH18"/>
    <mergeCell ref="H19:K19"/>
    <mergeCell ref="L19:O19"/>
    <mergeCell ref="T19:V19"/>
    <mergeCell ref="W19:Y19"/>
    <mergeCell ref="Z19:AB19"/>
    <mergeCell ref="AC19:AE19"/>
    <mergeCell ref="H21:K21"/>
    <mergeCell ref="L21:O21"/>
    <mergeCell ref="T21:V21"/>
    <mergeCell ref="W21:Y21"/>
    <mergeCell ref="Z21:AB21"/>
    <mergeCell ref="AC21:AE21"/>
    <mergeCell ref="P21:R21"/>
    <mergeCell ref="AC20:AE20"/>
    <mergeCell ref="T20:V20"/>
    <mergeCell ref="W20:Y20"/>
    <mergeCell ref="Z20:AB20"/>
    <mergeCell ref="P20:R20"/>
    <mergeCell ref="AF20:AH20"/>
    <mergeCell ref="AC23:AE23"/>
    <mergeCell ref="H22:K22"/>
    <mergeCell ref="L22:O22"/>
    <mergeCell ref="T22:V22"/>
    <mergeCell ref="W22:Y22"/>
    <mergeCell ref="Z22:AB22"/>
    <mergeCell ref="AC22:AE22"/>
    <mergeCell ref="P23:R23"/>
    <mergeCell ref="AF22:AH22"/>
    <mergeCell ref="AF23:AH23"/>
    <mergeCell ref="AC24:AE24"/>
    <mergeCell ref="AF24:AH24"/>
    <mergeCell ref="H23:K23"/>
    <mergeCell ref="L23:O23"/>
    <mergeCell ref="T23:V23"/>
    <mergeCell ref="W23:Y23"/>
    <mergeCell ref="Z23:AB23"/>
    <mergeCell ref="P22:R22"/>
    <mergeCell ref="Z25:AB25"/>
    <mergeCell ref="P25:R25"/>
    <mergeCell ref="L24:O24"/>
    <mergeCell ref="T24:V24"/>
    <mergeCell ref="W24:Y24"/>
    <mergeCell ref="Z24:AB24"/>
    <mergeCell ref="P24:R24"/>
    <mergeCell ref="H24:K24"/>
    <mergeCell ref="B26:G26"/>
    <mergeCell ref="H26:K26"/>
    <mergeCell ref="L26:O26"/>
    <mergeCell ref="P26:S26"/>
    <mergeCell ref="T26:V26"/>
    <mergeCell ref="W26:Y26"/>
    <mergeCell ref="AF26:AH26"/>
    <mergeCell ref="H29:K29"/>
    <mergeCell ref="L29:O29"/>
    <mergeCell ref="H30:K30"/>
    <mergeCell ref="L30:O30"/>
    <mergeCell ref="AC25:AE25"/>
    <mergeCell ref="AF25:AH25"/>
    <mergeCell ref="Z26:AB26"/>
    <mergeCell ref="AC26:AE26"/>
    <mergeCell ref="W25:Y25"/>
    <mergeCell ref="P30:R30"/>
    <mergeCell ref="S30:U30"/>
    <mergeCell ref="H25:K25"/>
    <mergeCell ref="L25:O25"/>
    <mergeCell ref="T25:V25"/>
    <mergeCell ref="P29:R29"/>
    <mergeCell ref="S29:U29"/>
    <mergeCell ref="P31:R31"/>
    <mergeCell ref="H34:K34"/>
    <mergeCell ref="H31:K31"/>
    <mergeCell ref="L31:O31"/>
    <mergeCell ref="H32:K32"/>
    <mergeCell ref="L32:O32"/>
    <mergeCell ref="S31:U31"/>
    <mergeCell ref="P32:R32"/>
    <mergeCell ref="S32:U32"/>
    <mergeCell ref="L33:U33"/>
    <mergeCell ref="L34:U34"/>
    <mergeCell ref="H33:K33"/>
  </mergeCells>
  <phoneticPr fontId="3"/>
  <pageMargins left="0.59055118110236227" right="0.19685039370078741" top="0.59055118110236227" bottom="0.51181102362204722" header="0.31496062992125984" footer="0.27559055118110237"/>
  <pageSetup paperSize="9" scale="92" orientation="landscape" r:id="rId1"/>
  <headerFooter scaleWithDoc="0" alignWithMargins="0">
    <oddFooter>&amp;L&amp;9 2026.03.31定WH&amp;C-6-</oddFooter>
    <firstFooter>&amp;L&amp;9 2013.10</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8AC7-57E3-4137-A2B0-2C1FAA9E4415}">
  <sheetPr>
    <tabColor rgb="FFCCFFFF"/>
    <pageSetUpPr fitToPage="1"/>
  </sheetPr>
  <dimension ref="B1:AF29"/>
  <sheetViews>
    <sheetView zoomScaleNormal="100" workbookViewId="0">
      <selection activeCell="P12" sqref="P12:S12"/>
    </sheetView>
  </sheetViews>
  <sheetFormatPr defaultRowHeight="13.5" x14ac:dyDescent="0.15"/>
  <cols>
    <col min="1" max="1" width="1.5" customWidth="1"/>
    <col min="2" max="2" width="9.375" customWidth="1"/>
    <col min="3" max="3" width="3.125" customWidth="1"/>
    <col min="4" max="4" width="5.625" customWidth="1"/>
    <col min="5" max="5" width="3.625" customWidth="1"/>
    <col min="6" max="7" width="7.125" customWidth="1"/>
    <col min="8" max="8" width="2.125" customWidth="1"/>
    <col min="9" max="9" width="17.375" customWidth="1"/>
    <col min="10" max="11" width="7.125" customWidth="1"/>
    <col min="12" max="12" width="2.125" customWidth="1"/>
    <col min="13" max="18" width="3.125" customWidth="1"/>
    <col min="19" max="19" width="2.125" customWidth="1"/>
    <col min="20" max="20" width="3.125" customWidth="1"/>
    <col min="21" max="21" width="4.125" customWidth="1"/>
    <col min="22" max="27" width="3.125" customWidth="1"/>
    <col min="28" max="28" width="2.125" customWidth="1"/>
    <col min="29" max="29" width="3.125" customWidth="1"/>
    <col min="30" max="30" width="4.125" customWidth="1"/>
    <col min="31" max="48" width="3.125" customWidth="1"/>
  </cols>
  <sheetData>
    <row r="1" spans="2:32" ht="19.5" customHeight="1" x14ac:dyDescent="0.2">
      <c r="B1" s="5" t="s">
        <v>238</v>
      </c>
      <c r="C1" s="5"/>
      <c r="D1" s="5"/>
      <c r="E1" s="5"/>
      <c r="M1" s="6"/>
      <c r="N1" s="6"/>
      <c r="O1" s="6"/>
      <c r="P1" s="6"/>
    </row>
    <row r="2" spans="2:32" ht="12" customHeight="1" x14ac:dyDescent="0.15">
      <c r="Z2" s="479">
        <f>'表1-①(港運)'!AA2</f>
        <v>0</v>
      </c>
      <c r="AA2" s="642"/>
      <c r="AB2" s="642"/>
      <c r="AC2" s="642"/>
      <c r="AD2" s="642"/>
      <c r="AE2" s="642"/>
      <c r="AF2" s="643"/>
    </row>
    <row r="3" spans="2:32" ht="18" customHeight="1" x14ac:dyDescent="0.15">
      <c r="B3" s="26" t="s">
        <v>300</v>
      </c>
      <c r="C3" s="26"/>
      <c r="D3" s="26"/>
      <c r="E3" s="26"/>
      <c r="Z3" s="538"/>
      <c r="AA3" s="539"/>
      <c r="AB3" s="539"/>
      <c r="AC3" s="539"/>
      <c r="AD3" s="539"/>
      <c r="AE3" s="539"/>
      <c r="AF3" s="556"/>
    </row>
    <row r="4" spans="2:32" ht="7.5" customHeight="1" x14ac:dyDescent="0.15"/>
    <row r="5" spans="2:32" ht="18" customHeight="1" x14ac:dyDescent="0.15">
      <c r="B5" s="9" t="s">
        <v>188</v>
      </c>
      <c r="C5" s="9"/>
      <c r="D5" s="9"/>
      <c r="E5" s="9"/>
    </row>
    <row r="6" spans="2:32" ht="18" customHeight="1" x14ac:dyDescent="0.15">
      <c r="B6" s="26" t="s">
        <v>189</v>
      </c>
      <c r="C6" s="26"/>
      <c r="D6" s="26"/>
      <c r="E6" s="26"/>
      <c r="F6" s="26"/>
      <c r="G6" s="26"/>
      <c r="H6" s="26"/>
      <c r="I6" s="26"/>
      <c r="J6" s="26"/>
      <c r="K6" s="26"/>
      <c r="L6" s="26"/>
      <c r="M6" s="26"/>
      <c r="N6" s="26"/>
      <c r="O6" s="26"/>
      <c r="P6" s="26"/>
      <c r="Q6" s="26"/>
    </row>
    <row r="7" spans="2:32" ht="18" customHeight="1" x14ac:dyDescent="0.15">
      <c r="B7" s="26" t="s">
        <v>190</v>
      </c>
      <c r="C7" s="26"/>
      <c r="D7" s="26"/>
      <c r="E7" s="26"/>
      <c r="F7" s="26"/>
      <c r="G7" s="26"/>
      <c r="H7" s="26"/>
      <c r="I7" s="26"/>
      <c r="J7" s="26"/>
      <c r="K7" s="26"/>
      <c r="L7" s="26"/>
      <c r="M7" s="26"/>
      <c r="N7" s="26"/>
      <c r="O7" s="26"/>
      <c r="P7" s="26"/>
      <c r="Q7" s="26"/>
    </row>
    <row r="8" spans="2:32" ht="15.95" customHeight="1" x14ac:dyDescent="0.15"/>
    <row r="9" spans="2:32" ht="20.45" customHeight="1" x14ac:dyDescent="0.15">
      <c r="B9" s="541" t="s">
        <v>209</v>
      </c>
      <c r="C9" s="542"/>
      <c r="D9" s="644"/>
      <c r="E9" s="531"/>
      <c r="F9" s="532"/>
      <c r="G9" s="532"/>
      <c r="H9" s="532"/>
      <c r="I9" s="532"/>
      <c r="J9" s="543"/>
    </row>
    <row r="10" spans="2:32" ht="20.45" customHeight="1" x14ac:dyDescent="0.15">
      <c r="B10" s="541" t="s">
        <v>210</v>
      </c>
      <c r="C10" s="542"/>
      <c r="D10" s="644"/>
      <c r="E10" s="531"/>
      <c r="F10" s="532"/>
      <c r="G10" s="532"/>
      <c r="H10" s="532"/>
      <c r="I10" s="532"/>
      <c r="J10" s="543"/>
      <c r="K10" s="42" t="s">
        <v>193</v>
      </c>
    </row>
    <row r="11" spans="2:32" ht="15" customHeight="1" x14ac:dyDescent="0.15">
      <c r="B11" s="44"/>
      <c r="C11" s="44"/>
      <c r="D11" s="44"/>
      <c r="E11" s="44"/>
      <c r="F11" s="44"/>
      <c r="G11" s="44"/>
      <c r="H11" s="44"/>
      <c r="I11" s="44"/>
    </row>
    <row r="12" spans="2:32" s="42" customFormat="1" ht="18.95" customHeight="1" thickBot="1" x14ac:dyDescent="0.2">
      <c r="O12" s="43" t="s">
        <v>194</v>
      </c>
      <c r="P12" s="478"/>
      <c r="Q12" s="478"/>
      <c r="R12" s="478"/>
      <c r="S12" s="478"/>
      <c r="T12" s="44" t="s">
        <v>82</v>
      </c>
      <c r="U12" s="316"/>
      <c r="V12" s="44" t="s">
        <v>94</v>
      </c>
      <c r="W12" s="544" t="s">
        <v>107</v>
      </c>
      <c r="X12" s="544"/>
      <c r="Y12" s="478"/>
      <c r="Z12" s="478"/>
      <c r="AA12" s="478"/>
      <c r="AB12" s="478"/>
      <c r="AC12" s="274" t="s">
        <v>82</v>
      </c>
      <c r="AD12" s="316"/>
      <c r="AE12" s="44" t="s">
        <v>94</v>
      </c>
      <c r="AF12" s="44" t="s">
        <v>108</v>
      </c>
    </row>
    <row r="13" spans="2:32" ht="33" customHeight="1" x14ac:dyDescent="0.15">
      <c r="B13" s="545" t="s">
        <v>195</v>
      </c>
      <c r="C13" s="536"/>
      <c r="D13" s="536"/>
      <c r="E13" s="546"/>
      <c r="F13" s="553" t="s">
        <v>211</v>
      </c>
      <c r="G13" s="554"/>
      <c r="H13" s="555"/>
      <c r="I13" s="163" t="s">
        <v>32</v>
      </c>
      <c r="J13" s="553" t="s">
        <v>197</v>
      </c>
      <c r="K13" s="554"/>
      <c r="L13" s="555"/>
      <c r="M13" s="535" t="s">
        <v>198</v>
      </c>
      <c r="N13" s="536"/>
      <c r="O13" s="536"/>
      <c r="P13" s="536"/>
      <c r="Q13" s="546"/>
      <c r="R13" s="535" t="s">
        <v>199</v>
      </c>
      <c r="S13" s="536"/>
      <c r="T13" s="536"/>
      <c r="U13" s="536"/>
      <c r="V13" s="546"/>
      <c r="W13" s="535" t="s">
        <v>200</v>
      </c>
      <c r="X13" s="536"/>
      <c r="Y13" s="536"/>
      <c r="Z13" s="536"/>
      <c r="AA13" s="546"/>
      <c r="AB13" s="535" t="s">
        <v>201</v>
      </c>
      <c r="AC13" s="536"/>
      <c r="AD13" s="536"/>
      <c r="AE13" s="536"/>
      <c r="AF13" s="537"/>
    </row>
    <row r="14" spans="2:32" ht="18" customHeight="1" x14ac:dyDescent="0.15">
      <c r="B14" s="547"/>
      <c r="C14" s="548"/>
      <c r="D14" s="548"/>
      <c r="E14" s="549"/>
      <c r="F14" s="164" t="s">
        <v>202</v>
      </c>
      <c r="G14" s="305"/>
      <c r="H14" s="165" t="s">
        <v>108</v>
      </c>
      <c r="I14" s="166" t="s">
        <v>203</v>
      </c>
      <c r="J14" s="164" t="s">
        <v>202</v>
      </c>
      <c r="K14" s="305"/>
      <c r="L14" s="165" t="s">
        <v>108</v>
      </c>
      <c r="M14" s="538"/>
      <c r="N14" s="539"/>
      <c r="O14" s="539"/>
      <c r="P14" s="539"/>
      <c r="Q14" s="556"/>
      <c r="R14" s="538"/>
      <c r="S14" s="539"/>
      <c r="T14" s="539"/>
      <c r="U14" s="539"/>
      <c r="V14" s="556"/>
      <c r="W14" s="538"/>
      <c r="X14" s="539"/>
      <c r="Y14" s="539"/>
      <c r="Z14" s="539"/>
      <c r="AA14" s="556"/>
      <c r="AB14" s="538"/>
      <c r="AC14" s="539"/>
      <c r="AD14" s="539"/>
      <c r="AE14" s="539"/>
      <c r="AF14" s="540"/>
    </row>
    <row r="15" spans="2:32" ht="18.95" customHeight="1" thickBot="1" x14ac:dyDescent="0.2">
      <c r="B15" s="550"/>
      <c r="C15" s="551"/>
      <c r="D15" s="551"/>
      <c r="E15" s="552"/>
      <c r="F15" s="557" t="s">
        <v>130</v>
      </c>
      <c r="G15" s="558"/>
      <c r="H15" s="559"/>
      <c r="I15" s="168" t="s">
        <v>131</v>
      </c>
      <c r="J15" s="557" t="s">
        <v>132</v>
      </c>
      <c r="K15" s="558"/>
      <c r="L15" s="559"/>
      <c r="M15" s="557" t="s">
        <v>111</v>
      </c>
      <c r="N15" s="558"/>
      <c r="O15" s="558"/>
      <c r="P15" s="558"/>
      <c r="Q15" s="559"/>
      <c r="R15" s="462" t="s">
        <v>204</v>
      </c>
      <c r="S15" s="462"/>
      <c r="T15" s="462"/>
      <c r="U15" s="462"/>
      <c r="V15" s="462"/>
      <c r="W15" s="462" t="s">
        <v>112</v>
      </c>
      <c r="X15" s="462"/>
      <c r="Y15" s="462"/>
      <c r="Z15" s="462"/>
      <c r="AA15" s="462"/>
      <c r="AB15" s="462" t="s">
        <v>205</v>
      </c>
      <c r="AC15" s="462"/>
      <c r="AD15" s="462"/>
      <c r="AE15" s="462"/>
      <c r="AF15" s="511"/>
    </row>
    <row r="16" spans="2:32" ht="21" customHeight="1" thickTop="1" x14ac:dyDescent="0.15">
      <c r="B16" s="212"/>
      <c r="C16" s="169" t="s">
        <v>82</v>
      </c>
      <c r="D16" s="313"/>
      <c r="E16" s="170" t="s">
        <v>206</v>
      </c>
      <c r="F16" s="639"/>
      <c r="G16" s="640"/>
      <c r="H16" s="641"/>
      <c r="I16" s="275"/>
      <c r="J16" s="639"/>
      <c r="K16" s="640"/>
      <c r="L16" s="641"/>
      <c r="M16" s="515" t="str">
        <f>IF(COUNT(I16)=0,"",I16/F16)</f>
        <v/>
      </c>
      <c r="N16" s="516"/>
      <c r="O16" s="516"/>
      <c r="P16" s="516"/>
      <c r="Q16" s="517"/>
      <c r="R16" s="519" t="s">
        <v>265</v>
      </c>
      <c r="S16" s="520"/>
      <c r="T16" s="520"/>
      <c r="U16" s="520"/>
      <c r="V16" s="521"/>
      <c r="W16" s="518" t="str">
        <f>IF(COUNTA(J16)=0,"",J16/F16)</f>
        <v/>
      </c>
      <c r="X16" s="518"/>
      <c r="Y16" s="518"/>
      <c r="Z16" s="518"/>
      <c r="AA16" s="518"/>
      <c r="AB16" s="519" t="s">
        <v>315</v>
      </c>
      <c r="AC16" s="520"/>
      <c r="AD16" s="520"/>
      <c r="AE16" s="520"/>
      <c r="AF16" s="528"/>
    </row>
    <row r="17" spans="2:32" ht="21" customHeight="1" x14ac:dyDescent="0.15">
      <c r="B17" s="213"/>
      <c r="C17" s="162" t="s">
        <v>82</v>
      </c>
      <c r="D17" s="314"/>
      <c r="E17" s="171" t="s">
        <v>206</v>
      </c>
      <c r="F17" s="633"/>
      <c r="G17" s="634"/>
      <c r="H17" s="635"/>
      <c r="I17" s="276"/>
      <c r="J17" s="633"/>
      <c r="K17" s="634"/>
      <c r="L17" s="635"/>
      <c r="M17" s="507" t="str">
        <f t="shared" ref="M17:M27" si="0">IF(COUNT(I17)=0,"",I17/F17)</f>
        <v/>
      </c>
      <c r="N17" s="508"/>
      <c r="O17" s="508"/>
      <c r="P17" s="508"/>
      <c r="Q17" s="509"/>
      <c r="R17" s="522"/>
      <c r="S17" s="523"/>
      <c r="T17" s="523"/>
      <c r="U17" s="523"/>
      <c r="V17" s="524"/>
      <c r="W17" s="510" t="str">
        <f t="shared" ref="W17:W27" si="1">IF(COUNTA(J17)=0,"",J17/F17)</f>
        <v/>
      </c>
      <c r="X17" s="510"/>
      <c r="Y17" s="510"/>
      <c r="Z17" s="510"/>
      <c r="AA17" s="510"/>
      <c r="AB17" s="522"/>
      <c r="AC17" s="523"/>
      <c r="AD17" s="523"/>
      <c r="AE17" s="523"/>
      <c r="AF17" s="529"/>
    </row>
    <row r="18" spans="2:32" ht="21" customHeight="1" x14ac:dyDescent="0.15">
      <c r="B18" s="213"/>
      <c r="C18" s="162" t="s">
        <v>82</v>
      </c>
      <c r="D18" s="314"/>
      <c r="E18" s="171" t="s">
        <v>207</v>
      </c>
      <c r="F18" s="633"/>
      <c r="G18" s="634"/>
      <c r="H18" s="635"/>
      <c r="I18" s="276"/>
      <c r="J18" s="633"/>
      <c r="K18" s="634"/>
      <c r="L18" s="635"/>
      <c r="M18" s="507" t="str">
        <f t="shared" si="0"/>
        <v/>
      </c>
      <c r="N18" s="508"/>
      <c r="O18" s="508"/>
      <c r="P18" s="508"/>
      <c r="Q18" s="509"/>
      <c r="R18" s="522"/>
      <c r="S18" s="523"/>
      <c r="T18" s="523"/>
      <c r="U18" s="523"/>
      <c r="V18" s="524"/>
      <c r="W18" s="510" t="str">
        <f t="shared" si="1"/>
        <v/>
      </c>
      <c r="X18" s="510"/>
      <c r="Y18" s="510"/>
      <c r="Z18" s="510"/>
      <c r="AA18" s="510"/>
      <c r="AB18" s="522"/>
      <c r="AC18" s="523"/>
      <c r="AD18" s="523"/>
      <c r="AE18" s="523"/>
      <c r="AF18" s="529"/>
    </row>
    <row r="19" spans="2:32" ht="21" customHeight="1" x14ac:dyDescent="0.15">
      <c r="B19" s="213"/>
      <c r="C19" s="162" t="s">
        <v>82</v>
      </c>
      <c r="D19" s="314"/>
      <c r="E19" s="171" t="s">
        <v>207</v>
      </c>
      <c r="F19" s="633"/>
      <c r="G19" s="634"/>
      <c r="H19" s="635"/>
      <c r="I19" s="276"/>
      <c r="J19" s="633"/>
      <c r="K19" s="634"/>
      <c r="L19" s="635"/>
      <c r="M19" s="507" t="str">
        <f t="shared" si="0"/>
        <v/>
      </c>
      <c r="N19" s="508"/>
      <c r="O19" s="508"/>
      <c r="P19" s="508"/>
      <c r="Q19" s="509"/>
      <c r="R19" s="522"/>
      <c r="S19" s="523"/>
      <c r="T19" s="523"/>
      <c r="U19" s="523"/>
      <c r="V19" s="524"/>
      <c r="W19" s="510" t="str">
        <f t="shared" si="1"/>
        <v/>
      </c>
      <c r="X19" s="510"/>
      <c r="Y19" s="510"/>
      <c r="Z19" s="510"/>
      <c r="AA19" s="510"/>
      <c r="AB19" s="522"/>
      <c r="AC19" s="523"/>
      <c r="AD19" s="523"/>
      <c r="AE19" s="523"/>
      <c r="AF19" s="529"/>
    </row>
    <row r="20" spans="2:32" ht="21" customHeight="1" x14ac:dyDescent="0.15">
      <c r="B20" s="213"/>
      <c r="C20" s="162" t="s">
        <v>82</v>
      </c>
      <c r="D20" s="314"/>
      <c r="E20" s="171" t="s">
        <v>207</v>
      </c>
      <c r="F20" s="633"/>
      <c r="G20" s="634"/>
      <c r="H20" s="635"/>
      <c r="I20" s="276"/>
      <c r="J20" s="633"/>
      <c r="K20" s="634"/>
      <c r="L20" s="635"/>
      <c r="M20" s="507" t="str">
        <f t="shared" si="0"/>
        <v/>
      </c>
      <c r="N20" s="508"/>
      <c r="O20" s="508"/>
      <c r="P20" s="508"/>
      <c r="Q20" s="509"/>
      <c r="R20" s="522"/>
      <c r="S20" s="523"/>
      <c r="T20" s="523"/>
      <c r="U20" s="523"/>
      <c r="V20" s="524"/>
      <c r="W20" s="510" t="str">
        <f t="shared" si="1"/>
        <v/>
      </c>
      <c r="X20" s="510"/>
      <c r="Y20" s="510"/>
      <c r="Z20" s="510"/>
      <c r="AA20" s="510"/>
      <c r="AB20" s="522"/>
      <c r="AC20" s="523"/>
      <c r="AD20" s="523"/>
      <c r="AE20" s="523"/>
      <c r="AF20" s="529"/>
    </row>
    <row r="21" spans="2:32" ht="21" customHeight="1" x14ac:dyDescent="0.15">
      <c r="B21" s="213"/>
      <c r="C21" s="162" t="s">
        <v>82</v>
      </c>
      <c r="D21" s="314"/>
      <c r="E21" s="171" t="s">
        <v>207</v>
      </c>
      <c r="F21" s="633"/>
      <c r="G21" s="634"/>
      <c r="H21" s="635"/>
      <c r="I21" s="276"/>
      <c r="J21" s="633"/>
      <c r="K21" s="634"/>
      <c r="L21" s="635"/>
      <c r="M21" s="507" t="str">
        <f t="shared" si="0"/>
        <v/>
      </c>
      <c r="N21" s="508"/>
      <c r="O21" s="508"/>
      <c r="P21" s="508"/>
      <c r="Q21" s="509"/>
      <c r="R21" s="522"/>
      <c r="S21" s="523"/>
      <c r="T21" s="523"/>
      <c r="U21" s="523"/>
      <c r="V21" s="524"/>
      <c r="W21" s="510" t="str">
        <f t="shared" si="1"/>
        <v/>
      </c>
      <c r="X21" s="510"/>
      <c r="Y21" s="510"/>
      <c r="Z21" s="510"/>
      <c r="AA21" s="510"/>
      <c r="AB21" s="522"/>
      <c r="AC21" s="523"/>
      <c r="AD21" s="523"/>
      <c r="AE21" s="523"/>
      <c r="AF21" s="529"/>
    </row>
    <row r="22" spans="2:32" ht="21" customHeight="1" x14ac:dyDescent="0.15">
      <c r="B22" s="213"/>
      <c r="C22" s="162" t="s">
        <v>82</v>
      </c>
      <c r="D22" s="314"/>
      <c r="E22" s="171" t="s">
        <v>207</v>
      </c>
      <c r="F22" s="633"/>
      <c r="G22" s="634"/>
      <c r="H22" s="635"/>
      <c r="I22" s="276"/>
      <c r="J22" s="633"/>
      <c r="K22" s="634"/>
      <c r="L22" s="635"/>
      <c r="M22" s="507" t="str">
        <f t="shared" si="0"/>
        <v/>
      </c>
      <c r="N22" s="508"/>
      <c r="O22" s="508"/>
      <c r="P22" s="508"/>
      <c r="Q22" s="509"/>
      <c r="R22" s="522"/>
      <c r="S22" s="523"/>
      <c r="T22" s="523"/>
      <c r="U22" s="523"/>
      <c r="V22" s="524"/>
      <c r="W22" s="510" t="str">
        <f t="shared" si="1"/>
        <v/>
      </c>
      <c r="X22" s="510"/>
      <c r="Y22" s="510"/>
      <c r="Z22" s="510"/>
      <c r="AA22" s="510"/>
      <c r="AB22" s="522"/>
      <c r="AC22" s="523"/>
      <c r="AD22" s="523"/>
      <c r="AE22" s="523"/>
      <c r="AF22" s="529"/>
    </row>
    <row r="23" spans="2:32" ht="21" customHeight="1" x14ac:dyDescent="0.15">
      <c r="B23" s="213"/>
      <c r="C23" s="162" t="s">
        <v>82</v>
      </c>
      <c r="D23" s="314"/>
      <c r="E23" s="171" t="s">
        <v>207</v>
      </c>
      <c r="F23" s="633"/>
      <c r="G23" s="634"/>
      <c r="H23" s="635"/>
      <c r="I23" s="276"/>
      <c r="J23" s="633"/>
      <c r="K23" s="634"/>
      <c r="L23" s="635"/>
      <c r="M23" s="507" t="str">
        <f t="shared" si="0"/>
        <v/>
      </c>
      <c r="N23" s="508"/>
      <c r="O23" s="508"/>
      <c r="P23" s="508"/>
      <c r="Q23" s="509"/>
      <c r="R23" s="522"/>
      <c r="S23" s="523"/>
      <c r="T23" s="523"/>
      <c r="U23" s="523"/>
      <c r="V23" s="524"/>
      <c r="W23" s="510" t="str">
        <f t="shared" si="1"/>
        <v/>
      </c>
      <c r="X23" s="510"/>
      <c r="Y23" s="510"/>
      <c r="Z23" s="510"/>
      <c r="AA23" s="510"/>
      <c r="AB23" s="522"/>
      <c r="AC23" s="523"/>
      <c r="AD23" s="523"/>
      <c r="AE23" s="523"/>
      <c r="AF23" s="529"/>
    </row>
    <row r="24" spans="2:32" ht="21" customHeight="1" x14ac:dyDescent="0.15">
      <c r="B24" s="213"/>
      <c r="C24" s="162" t="s">
        <v>82</v>
      </c>
      <c r="D24" s="314"/>
      <c r="E24" s="171" t="s">
        <v>207</v>
      </c>
      <c r="F24" s="633"/>
      <c r="G24" s="634"/>
      <c r="H24" s="635"/>
      <c r="I24" s="276"/>
      <c r="J24" s="633"/>
      <c r="K24" s="634"/>
      <c r="L24" s="635"/>
      <c r="M24" s="507" t="str">
        <f t="shared" si="0"/>
        <v/>
      </c>
      <c r="N24" s="508"/>
      <c r="O24" s="508"/>
      <c r="P24" s="508"/>
      <c r="Q24" s="509"/>
      <c r="R24" s="522"/>
      <c r="S24" s="523"/>
      <c r="T24" s="523"/>
      <c r="U24" s="523"/>
      <c r="V24" s="524"/>
      <c r="W24" s="510" t="str">
        <f t="shared" si="1"/>
        <v/>
      </c>
      <c r="X24" s="510"/>
      <c r="Y24" s="510"/>
      <c r="Z24" s="510"/>
      <c r="AA24" s="510"/>
      <c r="AB24" s="522"/>
      <c r="AC24" s="523"/>
      <c r="AD24" s="523"/>
      <c r="AE24" s="523"/>
      <c r="AF24" s="529"/>
    </row>
    <row r="25" spans="2:32" ht="21" customHeight="1" x14ac:dyDescent="0.15">
      <c r="B25" s="213"/>
      <c r="C25" s="162" t="s">
        <v>82</v>
      </c>
      <c r="D25" s="314"/>
      <c r="E25" s="171" t="s">
        <v>207</v>
      </c>
      <c r="F25" s="633"/>
      <c r="G25" s="634"/>
      <c r="H25" s="635"/>
      <c r="I25" s="276"/>
      <c r="J25" s="633"/>
      <c r="K25" s="634"/>
      <c r="L25" s="635"/>
      <c r="M25" s="507" t="str">
        <f t="shared" si="0"/>
        <v/>
      </c>
      <c r="N25" s="508"/>
      <c r="O25" s="508"/>
      <c r="P25" s="508"/>
      <c r="Q25" s="509"/>
      <c r="R25" s="522"/>
      <c r="S25" s="523"/>
      <c r="T25" s="523"/>
      <c r="U25" s="523"/>
      <c r="V25" s="524"/>
      <c r="W25" s="510" t="str">
        <f t="shared" si="1"/>
        <v/>
      </c>
      <c r="X25" s="510"/>
      <c r="Y25" s="510"/>
      <c r="Z25" s="510"/>
      <c r="AA25" s="510"/>
      <c r="AB25" s="522"/>
      <c r="AC25" s="523"/>
      <c r="AD25" s="523"/>
      <c r="AE25" s="523"/>
      <c r="AF25" s="529"/>
    </row>
    <row r="26" spans="2:32" ht="21" customHeight="1" x14ac:dyDescent="0.15">
      <c r="B26" s="213"/>
      <c r="C26" s="162" t="s">
        <v>82</v>
      </c>
      <c r="D26" s="314"/>
      <c r="E26" s="171" t="s">
        <v>207</v>
      </c>
      <c r="F26" s="633"/>
      <c r="G26" s="634"/>
      <c r="H26" s="635"/>
      <c r="I26" s="276"/>
      <c r="J26" s="633"/>
      <c r="K26" s="634"/>
      <c r="L26" s="635"/>
      <c r="M26" s="507" t="str">
        <f t="shared" si="0"/>
        <v/>
      </c>
      <c r="N26" s="508"/>
      <c r="O26" s="508"/>
      <c r="P26" s="508"/>
      <c r="Q26" s="509"/>
      <c r="R26" s="522"/>
      <c r="S26" s="523"/>
      <c r="T26" s="523"/>
      <c r="U26" s="523"/>
      <c r="V26" s="524"/>
      <c r="W26" s="510" t="str">
        <f t="shared" si="1"/>
        <v/>
      </c>
      <c r="X26" s="510"/>
      <c r="Y26" s="510"/>
      <c r="Z26" s="510"/>
      <c r="AA26" s="510"/>
      <c r="AB26" s="522"/>
      <c r="AC26" s="523"/>
      <c r="AD26" s="523"/>
      <c r="AE26" s="523"/>
      <c r="AF26" s="529"/>
    </row>
    <row r="27" spans="2:32" ht="21" customHeight="1" thickBot="1" x14ac:dyDescent="0.2">
      <c r="B27" s="214"/>
      <c r="C27" s="167" t="s">
        <v>82</v>
      </c>
      <c r="D27" s="315"/>
      <c r="E27" s="172" t="s">
        <v>207</v>
      </c>
      <c r="F27" s="636"/>
      <c r="G27" s="637"/>
      <c r="H27" s="638"/>
      <c r="I27" s="277"/>
      <c r="J27" s="636"/>
      <c r="K27" s="637"/>
      <c r="L27" s="638"/>
      <c r="M27" s="499" t="str">
        <f t="shared" si="0"/>
        <v/>
      </c>
      <c r="N27" s="500"/>
      <c r="O27" s="500"/>
      <c r="P27" s="500"/>
      <c r="Q27" s="501"/>
      <c r="R27" s="525"/>
      <c r="S27" s="526"/>
      <c r="T27" s="526"/>
      <c r="U27" s="526"/>
      <c r="V27" s="527"/>
      <c r="W27" s="502" t="str">
        <f t="shared" si="1"/>
        <v/>
      </c>
      <c r="X27" s="502"/>
      <c r="Y27" s="502"/>
      <c r="Z27" s="502"/>
      <c r="AA27" s="502"/>
      <c r="AB27" s="525"/>
      <c r="AC27" s="526"/>
      <c r="AD27" s="526"/>
      <c r="AE27" s="526"/>
      <c r="AF27" s="530"/>
    </row>
    <row r="28" spans="2:32" ht="21" customHeight="1" thickTop="1" thickBot="1" x14ac:dyDescent="0.2">
      <c r="B28" s="485" t="s">
        <v>208</v>
      </c>
      <c r="C28" s="486"/>
      <c r="D28" s="486"/>
      <c r="E28" s="487"/>
      <c r="F28" s="488" t="str">
        <f>IF(COUNT(F16:F27)=0,"",SUM(F16:F27))</f>
        <v/>
      </c>
      <c r="G28" s="489"/>
      <c r="H28" s="490"/>
      <c r="I28" s="215" t="str">
        <f>IF(COUNT(I16:I27)=0,"",SUM(I16:I27))</f>
        <v/>
      </c>
      <c r="J28" s="488" t="str">
        <f>IF(COUNT(J16:J27)=0,"",SUM(J16:J27))</f>
        <v/>
      </c>
      <c r="K28" s="489"/>
      <c r="L28" s="490"/>
      <c r="M28" s="491" t="str">
        <f>IF(COUNT(I16:I27)=0,"",I28/F28)</f>
        <v/>
      </c>
      <c r="N28" s="492"/>
      <c r="O28" s="492"/>
      <c r="P28" s="492"/>
      <c r="Q28" s="493"/>
      <c r="R28" s="494"/>
      <c r="S28" s="494"/>
      <c r="T28" s="494"/>
      <c r="U28" s="494"/>
      <c r="V28" s="494"/>
      <c r="W28" s="495" t="str">
        <f>IF(COUNT(J16:L28)=0,"",J28/F28)</f>
        <v/>
      </c>
      <c r="X28" s="495"/>
      <c r="Y28" s="495"/>
      <c r="Z28" s="495"/>
      <c r="AA28" s="495"/>
      <c r="AB28" s="494"/>
      <c r="AC28" s="494"/>
      <c r="AD28" s="494"/>
      <c r="AE28" s="494"/>
      <c r="AF28" s="503"/>
    </row>
    <row r="29" spans="2:32" ht="12.95" customHeight="1" x14ac:dyDescent="0.15"/>
  </sheetData>
  <protectedRanges>
    <protectedRange sqref="R12" name="範囲1"/>
  </protectedRanges>
  <mergeCells count="78">
    <mergeCell ref="Z2:AF3"/>
    <mergeCell ref="AB13:AF14"/>
    <mergeCell ref="B9:D9"/>
    <mergeCell ref="E9:J9"/>
    <mergeCell ref="B10:D10"/>
    <mergeCell ref="E10:J10"/>
    <mergeCell ref="W12:X12"/>
    <mergeCell ref="B13:E15"/>
    <mergeCell ref="F13:H13"/>
    <mergeCell ref="J13:L13"/>
    <mergeCell ref="M13:Q14"/>
    <mergeCell ref="R13:V14"/>
    <mergeCell ref="W13:AA14"/>
    <mergeCell ref="F15:H15"/>
    <mergeCell ref="J15:L15"/>
    <mergeCell ref="M15:Q15"/>
    <mergeCell ref="R15:V15"/>
    <mergeCell ref="W15:AA15"/>
    <mergeCell ref="AB15:AF15"/>
    <mergeCell ref="F16:H16"/>
    <mergeCell ref="J16:L16"/>
    <mergeCell ref="M16:Q16"/>
    <mergeCell ref="W16:AA16"/>
    <mergeCell ref="R16:V27"/>
    <mergeCell ref="AB16:AF27"/>
    <mergeCell ref="F17:H17"/>
    <mergeCell ref="J17:L17"/>
    <mergeCell ref="M17:Q17"/>
    <mergeCell ref="W17:AA17"/>
    <mergeCell ref="F18:H18"/>
    <mergeCell ref="J18:L18"/>
    <mergeCell ref="M18:Q18"/>
    <mergeCell ref="W18:AA18"/>
    <mergeCell ref="F19:H19"/>
    <mergeCell ref="J19:L19"/>
    <mergeCell ref="M19:Q19"/>
    <mergeCell ref="W19:AA19"/>
    <mergeCell ref="F20:H20"/>
    <mergeCell ref="J20:L20"/>
    <mergeCell ref="M20:Q20"/>
    <mergeCell ref="W20:AA20"/>
    <mergeCell ref="F21:H21"/>
    <mergeCell ref="J21:L21"/>
    <mergeCell ref="M21:Q21"/>
    <mergeCell ref="W21:AA21"/>
    <mergeCell ref="F22:H22"/>
    <mergeCell ref="J22:L22"/>
    <mergeCell ref="M22:Q22"/>
    <mergeCell ref="W22:AA22"/>
    <mergeCell ref="F23:H23"/>
    <mergeCell ref="J23:L23"/>
    <mergeCell ref="M23:Q23"/>
    <mergeCell ref="W23:AA23"/>
    <mergeCell ref="W27:AA27"/>
    <mergeCell ref="F24:H24"/>
    <mergeCell ref="J24:L24"/>
    <mergeCell ref="M24:Q24"/>
    <mergeCell ref="W24:AA24"/>
    <mergeCell ref="F25:H25"/>
    <mergeCell ref="J25:L25"/>
    <mergeCell ref="M25:Q25"/>
    <mergeCell ref="W25:AA25"/>
    <mergeCell ref="AB28:AF28"/>
    <mergeCell ref="P12:S12"/>
    <mergeCell ref="Y12:AB12"/>
    <mergeCell ref="B28:E28"/>
    <mergeCell ref="F28:H28"/>
    <mergeCell ref="J28:L28"/>
    <mergeCell ref="M28:Q28"/>
    <mergeCell ref="R28:V28"/>
    <mergeCell ref="W28:AA28"/>
    <mergeCell ref="F26:H26"/>
    <mergeCell ref="J26:L26"/>
    <mergeCell ref="M26:Q26"/>
    <mergeCell ref="W26:AA26"/>
    <mergeCell ref="F27:H27"/>
    <mergeCell ref="J27:L27"/>
    <mergeCell ref="M27:Q27"/>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2026.03.31定WH&amp;C-7-</oddFooter>
    <firstFooter>&amp;L&amp;9 2013.10</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5574-603F-47D5-A69D-042875EB6BA7}">
  <sheetPr>
    <tabColor rgb="FFCCFFFF"/>
    <pageSetUpPr fitToPage="1"/>
  </sheetPr>
  <dimension ref="B1:AN31"/>
  <sheetViews>
    <sheetView zoomScaleNormal="100" workbookViewId="0">
      <selection activeCell="I11" sqref="I11:M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9" width="3.625" customWidth="1"/>
    <col min="10" max="10" width="2.875" customWidth="1"/>
    <col min="11" max="12" width="3.625" customWidth="1"/>
    <col min="13" max="13" width="2.875" customWidth="1"/>
    <col min="14" max="14" width="3.625" customWidth="1"/>
    <col min="15" max="15" width="4.375" customWidth="1"/>
    <col min="16" max="16" width="2.875" customWidth="1"/>
    <col min="17" max="20" width="3.625" customWidth="1"/>
    <col min="21" max="21" width="2.875" customWidth="1"/>
    <col min="22" max="22" width="3.625" customWidth="1"/>
    <col min="23" max="23" width="4.625" customWidth="1"/>
    <col min="24" max="24" width="3.125" customWidth="1"/>
    <col min="25" max="25" width="2.625" customWidth="1"/>
    <col min="26" max="26" width="4" customWidth="1"/>
  </cols>
  <sheetData>
    <row r="1" spans="2:40" ht="19.5" customHeight="1" x14ac:dyDescent="0.2">
      <c r="B1" s="5" t="s">
        <v>237</v>
      </c>
    </row>
    <row r="2" spans="2:40" ht="18" customHeight="1" x14ac:dyDescent="0.15">
      <c r="B2" s="6" t="s">
        <v>261</v>
      </c>
      <c r="R2" s="479">
        <f>'表1-①(港運)'!AA2</f>
        <v>0</v>
      </c>
      <c r="S2" s="480"/>
      <c r="T2" s="480"/>
      <c r="U2" s="480"/>
      <c r="V2" s="480"/>
      <c r="W2" s="480"/>
      <c r="X2" s="481"/>
    </row>
    <row r="3" spans="2:40" ht="18" customHeight="1" x14ac:dyDescent="0.15">
      <c r="B3" s="26" t="s">
        <v>302</v>
      </c>
      <c r="R3" s="482"/>
      <c r="S3" s="483"/>
      <c r="T3" s="483"/>
      <c r="U3" s="483"/>
      <c r="V3" s="483"/>
      <c r="W3" s="483"/>
      <c r="X3" s="484"/>
    </row>
    <row r="4" spans="2:40" ht="9.9499999999999993" customHeight="1" x14ac:dyDescent="0.15"/>
    <row r="5" spans="2:40" ht="15" customHeight="1" x14ac:dyDescent="0.15">
      <c r="B5" s="9" t="s">
        <v>124</v>
      </c>
    </row>
    <row r="6" spans="2:40" ht="18" customHeight="1" x14ac:dyDescent="0.15">
      <c r="B6" s="26" t="s">
        <v>270</v>
      </c>
      <c r="C6" s="26"/>
    </row>
    <row r="7" spans="2:40" ht="18" customHeight="1" x14ac:dyDescent="0.15">
      <c r="B7" s="26" t="s">
        <v>278</v>
      </c>
      <c r="C7" s="26"/>
    </row>
    <row r="8" spans="2:40" ht="18" customHeight="1" x14ac:dyDescent="0.15">
      <c r="B8" s="26" t="s">
        <v>125</v>
      </c>
      <c r="C8" s="26"/>
    </row>
    <row r="9" spans="2:40" ht="18" customHeight="1" x14ac:dyDescent="0.15">
      <c r="B9" s="196" t="s">
        <v>321</v>
      </c>
      <c r="C9" s="26"/>
      <c r="D9" s="26"/>
    </row>
    <row r="10" spans="2:40" ht="15" customHeight="1" x14ac:dyDescent="0.15">
      <c r="B10" s="26"/>
      <c r="C10" s="26"/>
      <c r="D10" s="26"/>
    </row>
    <row r="11" spans="2:40" s="42" customFormat="1" ht="18" customHeight="1" x14ac:dyDescent="0.15">
      <c r="B11" s="63"/>
      <c r="C11" s="63"/>
      <c r="D11" s="63"/>
      <c r="F11" s="63"/>
      <c r="G11" s="63"/>
      <c r="H11" s="43" t="s">
        <v>126</v>
      </c>
      <c r="I11" s="453"/>
      <c r="J11" s="453"/>
      <c r="K11" s="453"/>
      <c r="L11" s="453"/>
      <c r="M11" s="453"/>
      <c r="N11" s="42" t="s">
        <v>82</v>
      </c>
      <c r="O11" s="311"/>
      <c r="P11" s="44" t="s">
        <v>83</v>
      </c>
      <c r="Q11" s="44" t="s">
        <v>107</v>
      </c>
      <c r="R11" s="453"/>
      <c r="S11" s="453"/>
      <c r="T11" s="453"/>
      <c r="U11" s="453"/>
      <c r="V11" s="42" t="s">
        <v>82</v>
      </c>
      <c r="W11" s="311"/>
      <c r="X11" s="44" t="s">
        <v>83</v>
      </c>
      <c r="Y11" s="42" t="s">
        <v>108</v>
      </c>
      <c r="AD11" s="45"/>
      <c r="AE11" s="45"/>
      <c r="AF11" s="45"/>
      <c r="AG11" s="45"/>
      <c r="AH11" s="45"/>
      <c r="AI11" s="45"/>
      <c r="AJ11" s="45"/>
      <c r="AK11" s="45"/>
      <c r="AL11" s="45"/>
      <c r="AM11" s="45"/>
      <c r="AN11" s="45"/>
    </row>
    <row r="12" spans="2:40" s="42" customFormat="1" ht="4.5" customHeight="1" thickBot="1" x14ac:dyDescent="0.2">
      <c r="B12" s="63"/>
      <c r="C12" s="63"/>
      <c r="D12" s="63"/>
      <c r="E12" s="63"/>
      <c r="F12" s="63"/>
      <c r="G12" s="63"/>
      <c r="H12" s="43"/>
      <c r="I12" s="64"/>
      <c r="J12" s="64"/>
      <c r="K12" s="64"/>
      <c r="L12" s="64"/>
      <c r="N12" s="64"/>
      <c r="O12" s="64"/>
      <c r="P12" s="44"/>
      <c r="Q12" s="44"/>
      <c r="R12" s="64"/>
      <c r="S12" s="64"/>
      <c r="T12" s="64"/>
      <c r="V12" s="64"/>
      <c r="W12" s="64"/>
      <c r="X12" s="44"/>
      <c r="AD12" s="45"/>
      <c r="AE12" s="45"/>
      <c r="AF12" s="45"/>
      <c r="AG12" s="45"/>
      <c r="AH12" s="45"/>
      <c r="AI12" s="45"/>
      <c r="AJ12" s="45"/>
      <c r="AK12" s="45"/>
      <c r="AL12" s="45"/>
      <c r="AM12" s="45"/>
      <c r="AN12" s="45"/>
    </row>
    <row r="13" spans="2:40" ht="21.95" customHeight="1" x14ac:dyDescent="0.15">
      <c r="B13" s="454" t="s">
        <v>99</v>
      </c>
      <c r="C13" s="469" t="s">
        <v>100</v>
      </c>
      <c r="D13" s="604" t="s">
        <v>90</v>
      </c>
      <c r="E13" s="473" t="s">
        <v>128</v>
      </c>
      <c r="F13" s="460"/>
      <c r="G13" s="472"/>
      <c r="H13" s="607" t="s">
        <v>129</v>
      </c>
      <c r="I13" s="473"/>
      <c r="J13" s="473"/>
      <c r="K13" s="460"/>
      <c r="L13" s="460"/>
      <c r="M13" s="460"/>
      <c r="N13" s="460"/>
      <c r="O13" s="460"/>
      <c r="P13" s="608"/>
      <c r="Q13" s="443" t="s">
        <v>319</v>
      </c>
      <c r="R13" s="444"/>
      <c r="S13" s="444"/>
      <c r="T13" s="444"/>
      <c r="U13" s="444"/>
      <c r="V13" s="444"/>
      <c r="W13" s="444"/>
      <c r="X13" s="444"/>
      <c r="Y13" s="445"/>
    </row>
    <row r="14" spans="2:40" ht="27" customHeight="1" x14ac:dyDescent="0.15">
      <c r="B14" s="601"/>
      <c r="C14" s="470"/>
      <c r="D14" s="605"/>
      <c r="E14" s="147" t="s">
        <v>272</v>
      </c>
      <c r="F14" s="51" t="s">
        <v>86</v>
      </c>
      <c r="G14" s="149" t="s">
        <v>3</v>
      </c>
      <c r="H14" s="615" t="s">
        <v>273</v>
      </c>
      <c r="I14" s="612"/>
      <c r="J14" s="612"/>
      <c r="K14" s="450" t="s">
        <v>86</v>
      </c>
      <c r="L14" s="428"/>
      <c r="M14" s="428"/>
      <c r="N14" s="450" t="s">
        <v>3</v>
      </c>
      <c r="O14" s="428"/>
      <c r="P14" s="452"/>
      <c r="Q14" s="450" t="s">
        <v>4</v>
      </c>
      <c r="R14" s="428"/>
      <c r="S14" s="451"/>
      <c r="T14" s="612" t="s">
        <v>337</v>
      </c>
      <c r="U14" s="612"/>
      <c r="V14" s="612"/>
      <c r="W14" s="612" t="s">
        <v>3</v>
      </c>
      <c r="X14" s="612"/>
      <c r="Y14" s="613"/>
    </row>
    <row r="15" spans="2:40" ht="21.95" customHeight="1" thickBot="1" x14ac:dyDescent="0.2">
      <c r="B15" s="602"/>
      <c r="C15" s="603"/>
      <c r="D15" s="606"/>
      <c r="E15" s="15" t="s">
        <v>130</v>
      </c>
      <c r="F15" s="16" t="s">
        <v>131</v>
      </c>
      <c r="G15" s="146" t="s">
        <v>132</v>
      </c>
      <c r="H15" s="433" t="s">
        <v>130</v>
      </c>
      <c r="I15" s="434"/>
      <c r="J15" s="609"/>
      <c r="K15" s="435" t="s">
        <v>131</v>
      </c>
      <c r="L15" s="434"/>
      <c r="M15" s="434"/>
      <c r="N15" s="659" t="s">
        <v>132</v>
      </c>
      <c r="O15" s="660"/>
      <c r="P15" s="660"/>
      <c r="Q15" s="435" t="s">
        <v>130</v>
      </c>
      <c r="R15" s="434"/>
      <c r="S15" s="609"/>
      <c r="T15" s="600" t="s">
        <v>131</v>
      </c>
      <c r="U15" s="600"/>
      <c r="V15" s="600"/>
      <c r="W15" s="600" t="s">
        <v>132</v>
      </c>
      <c r="X15" s="600"/>
      <c r="Y15" s="611"/>
    </row>
    <row r="16" spans="2:40" ht="21.95" customHeight="1" thickTop="1" x14ac:dyDescent="0.15">
      <c r="B16" s="255" t="str">
        <f>IF(COUNTA('表1-①(港運)'!B17)=0,"",'表1-①(港運)'!B17)</f>
        <v/>
      </c>
      <c r="C16" s="259" t="str">
        <f>IF(COUNTA('表1-①(港運)'!D17)=0,"",'表1-①(港運)'!D17)</f>
        <v/>
      </c>
      <c r="D16" s="263" t="str">
        <f>IF(COUNTA('表1-①(港運)'!G17)=0,"",'表1-①(港運)'!G17)</f>
        <v/>
      </c>
      <c r="E16" s="266" t="str">
        <f>IF(COUNTA('表1-①(港運)'!T17)=0,"",'表1-①(港運)'!T17)</f>
        <v/>
      </c>
      <c r="F16" s="842"/>
      <c r="G16" s="268" t="str">
        <f>IF(COUNT(F16)=0,"",E16*(100-F16)/100)</f>
        <v/>
      </c>
      <c r="H16" s="576" t="str">
        <f>IF(COUNTA('表1-①(港運)'!W17)=0,"",'表1-①(港運)'!W17)</f>
        <v/>
      </c>
      <c r="I16" s="577"/>
      <c r="J16" s="577"/>
      <c r="K16" s="846"/>
      <c r="L16" s="847"/>
      <c r="M16" s="847"/>
      <c r="N16" s="657" t="str">
        <f>IF(COUNT(K16)=0,"",H16*(100-K16)/100)</f>
        <v/>
      </c>
      <c r="O16" s="658"/>
      <c r="P16" s="658"/>
      <c r="Q16" s="597" t="str">
        <f>'表1-①(港運)'!AC17</f>
        <v/>
      </c>
      <c r="R16" s="598"/>
      <c r="S16" s="599"/>
      <c r="T16" s="839"/>
      <c r="U16" s="839"/>
      <c r="V16" s="839"/>
      <c r="W16" s="595" t="str">
        <f>IF(COUNT(T16)=0,"",ROUND(Q16*(100-T16)/100,2))</f>
        <v/>
      </c>
      <c r="X16" s="595"/>
      <c r="Y16" s="596"/>
    </row>
    <row r="17" spans="2:25" ht="21.95" customHeight="1" x14ac:dyDescent="0.15">
      <c r="B17" s="256" t="str">
        <f>IF(COUNTA('表1-①(港運)'!B18)=0,"",'表1-①(港運)'!B18)</f>
        <v/>
      </c>
      <c r="C17" s="260" t="str">
        <f>IF(COUNTA('表1-①(港運)'!D18)=0,"",'表1-①(港運)'!D18)</f>
        <v/>
      </c>
      <c r="D17" s="264" t="str">
        <f>IF(COUNTA('表1-①(港運)'!G18)=0,"",'表1-①(港運)'!G18)</f>
        <v/>
      </c>
      <c r="E17" s="266" t="str">
        <f>IF(COUNTA('表1-①(港運)'!T18)=0,"",'表1-①(港運)'!T18)</f>
        <v/>
      </c>
      <c r="F17" s="843"/>
      <c r="G17" s="269" t="str">
        <f t="shared" ref="G17:G24" si="0">IF(COUNT(F17)=0,"",E17*(100-F17)/100)</f>
        <v/>
      </c>
      <c r="H17" s="576" t="str">
        <f>IF(COUNTA('表1-①(港運)'!W18)=0,"",'表1-①(港運)'!W18)</f>
        <v/>
      </c>
      <c r="I17" s="577"/>
      <c r="J17" s="577"/>
      <c r="K17" s="835"/>
      <c r="L17" s="836"/>
      <c r="M17" s="836"/>
      <c r="N17" s="645" t="str">
        <f t="shared" ref="N17:N24" si="1">IF(COUNT(K17)=0,"",H17*(100-K17)/100)</f>
        <v/>
      </c>
      <c r="O17" s="646"/>
      <c r="P17" s="646"/>
      <c r="Q17" s="586" t="str">
        <f>'表1-①(港運)'!AC18</f>
        <v/>
      </c>
      <c r="R17" s="587"/>
      <c r="S17" s="588"/>
      <c r="T17" s="834"/>
      <c r="U17" s="834"/>
      <c r="V17" s="834"/>
      <c r="W17" s="591" t="str">
        <f t="shared" ref="W17:W24" si="2">IF(COUNT(T17)=0,"",ROUND(Q17*(100-T17)/100,2))</f>
        <v/>
      </c>
      <c r="X17" s="591"/>
      <c r="Y17" s="592"/>
    </row>
    <row r="18" spans="2:25" ht="21.95" customHeight="1" x14ac:dyDescent="0.15">
      <c r="B18" s="257" t="str">
        <f>IF(COUNTA('表1-①(港運)'!B19)=0,"",'表1-①(港運)'!B19)</f>
        <v/>
      </c>
      <c r="C18" s="261" t="str">
        <f>IF(COUNTA('表1-①(港運)'!D19)=0,"",'表1-①(港運)'!D19)</f>
        <v/>
      </c>
      <c r="D18" s="264" t="str">
        <f>IF(COUNTA('表1-①(港運)'!G19)=0,"",'表1-①(港運)'!G19)</f>
        <v/>
      </c>
      <c r="E18" s="266" t="str">
        <f>IF(COUNTA('表1-①(港運)'!T19)=0,"",'表1-①(港運)'!T19)</f>
        <v/>
      </c>
      <c r="F18" s="843"/>
      <c r="G18" s="269" t="str">
        <f t="shared" si="0"/>
        <v/>
      </c>
      <c r="H18" s="576" t="str">
        <f>IF(COUNTA('表1-①(港運)'!W19)=0,"",'表1-①(港運)'!W19)</f>
        <v/>
      </c>
      <c r="I18" s="577"/>
      <c r="J18" s="577"/>
      <c r="K18" s="835"/>
      <c r="L18" s="836"/>
      <c r="M18" s="836"/>
      <c r="N18" s="645" t="str">
        <f t="shared" si="1"/>
        <v/>
      </c>
      <c r="O18" s="646"/>
      <c r="P18" s="646"/>
      <c r="Q18" s="586" t="str">
        <f>'表1-①(港運)'!AC19</f>
        <v/>
      </c>
      <c r="R18" s="587"/>
      <c r="S18" s="588"/>
      <c r="T18" s="834"/>
      <c r="U18" s="834"/>
      <c r="V18" s="834"/>
      <c r="W18" s="591" t="str">
        <f t="shared" si="2"/>
        <v/>
      </c>
      <c r="X18" s="591"/>
      <c r="Y18" s="592"/>
    </row>
    <row r="19" spans="2:25" ht="21.95" customHeight="1" x14ac:dyDescent="0.15">
      <c r="B19" s="256" t="str">
        <f>IF(COUNTA('表1-①(港運)'!B20)=0,"",'表1-①(港運)'!B20)</f>
        <v/>
      </c>
      <c r="C19" s="260" t="str">
        <f>IF(COUNTA('表1-①(港運)'!D20)=0,"",'表1-①(港運)'!D20)</f>
        <v/>
      </c>
      <c r="D19" s="264" t="str">
        <f>IF(COUNTA('表1-①(港運)'!G20)=0,"",'表1-①(港運)'!G20)</f>
        <v/>
      </c>
      <c r="E19" s="266" t="str">
        <f>IF(COUNTA('表1-①(港運)'!T20)=0,"",'表1-①(港運)'!T20)</f>
        <v/>
      </c>
      <c r="F19" s="843"/>
      <c r="G19" s="269" t="str">
        <f t="shared" si="0"/>
        <v/>
      </c>
      <c r="H19" s="576" t="str">
        <f>IF(COUNTA('表1-①(港運)'!W20)=0,"",'表1-①(港運)'!W20)</f>
        <v/>
      </c>
      <c r="I19" s="577"/>
      <c r="J19" s="577"/>
      <c r="K19" s="835"/>
      <c r="L19" s="836"/>
      <c r="M19" s="836"/>
      <c r="N19" s="645" t="str">
        <f t="shared" si="1"/>
        <v/>
      </c>
      <c r="O19" s="646"/>
      <c r="P19" s="646"/>
      <c r="Q19" s="586" t="str">
        <f>'表1-①(港運)'!AC20</f>
        <v/>
      </c>
      <c r="R19" s="587"/>
      <c r="S19" s="588"/>
      <c r="T19" s="834"/>
      <c r="U19" s="834"/>
      <c r="V19" s="834"/>
      <c r="W19" s="591" t="str">
        <f t="shared" si="2"/>
        <v/>
      </c>
      <c r="X19" s="591"/>
      <c r="Y19" s="592"/>
    </row>
    <row r="20" spans="2:25" ht="21.95" customHeight="1" x14ac:dyDescent="0.15">
      <c r="B20" s="257" t="str">
        <f>IF(COUNTA('表1-①(港運)'!B21)=0,"",'表1-①(港運)'!B21)</f>
        <v/>
      </c>
      <c r="C20" s="261" t="str">
        <f>IF(COUNTA('表1-①(港運)'!D21)=0,"",'表1-①(港運)'!D21)</f>
        <v/>
      </c>
      <c r="D20" s="264" t="str">
        <f>IF(COUNTA('表1-①(港運)'!G21)=0,"",'表1-①(港運)'!G21)</f>
        <v/>
      </c>
      <c r="E20" s="266" t="str">
        <f>IF(COUNTA('表1-①(港運)'!T21)=0,"",'表1-①(港運)'!T21)</f>
        <v/>
      </c>
      <c r="F20" s="843"/>
      <c r="G20" s="269" t="str">
        <f t="shared" si="0"/>
        <v/>
      </c>
      <c r="H20" s="576" t="str">
        <f>IF(COUNTA('表1-①(港運)'!W21)=0,"",'表1-①(港運)'!W21)</f>
        <v/>
      </c>
      <c r="I20" s="577"/>
      <c r="J20" s="577"/>
      <c r="K20" s="835"/>
      <c r="L20" s="836"/>
      <c r="M20" s="836"/>
      <c r="N20" s="645" t="str">
        <f t="shared" si="1"/>
        <v/>
      </c>
      <c r="O20" s="646"/>
      <c r="P20" s="646"/>
      <c r="Q20" s="586" t="str">
        <f>'表1-①(港運)'!AC21</f>
        <v/>
      </c>
      <c r="R20" s="587"/>
      <c r="S20" s="588"/>
      <c r="T20" s="834"/>
      <c r="U20" s="834"/>
      <c r="V20" s="834"/>
      <c r="W20" s="591" t="str">
        <f t="shared" si="2"/>
        <v/>
      </c>
      <c r="X20" s="591"/>
      <c r="Y20" s="592"/>
    </row>
    <row r="21" spans="2:25" ht="21.95" customHeight="1" x14ac:dyDescent="0.15">
      <c r="B21" s="256" t="str">
        <f>IF(COUNTA('表1-①(港運)'!B22)=0,"",'表1-①(港運)'!B22)</f>
        <v/>
      </c>
      <c r="C21" s="260" t="str">
        <f>IF(COUNTA('表1-①(港運)'!D22)=0,"",'表1-①(港運)'!D22)</f>
        <v/>
      </c>
      <c r="D21" s="264" t="str">
        <f>IF(COUNTA('表1-①(港運)'!G22)=0,"",'表1-①(港運)'!G22)</f>
        <v/>
      </c>
      <c r="E21" s="266" t="str">
        <f>IF(COUNTA('表1-①(港運)'!T22)=0,"",'表1-①(港運)'!T22)</f>
        <v/>
      </c>
      <c r="F21" s="844"/>
      <c r="G21" s="269" t="str">
        <f t="shared" si="0"/>
        <v/>
      </c>
      <c r="H21" s="576" t="str">
        <f>IF(COUNTA('表1-①(港運)'!W22)=0,"",'表1-①(港運)'!W22)</f>
        <v/>
      </c>
      <c r="I21" s="577"/>
      <c r="J21" s="577"/>
      <c r="K21" s="835"/>
      <c r="L21" s="836"/>
      <c r="M21" s="836"/>
      <c r="N21" s="645" t="str">
        <f t="shared" si="1"/>
        <v/>
      </c>
      <c r="O21" s="646"/>
      <c r="P21" s="646"/>
      <c r="Q21" s="586" t="str">
        <f>'表1-①(港運)'!AC22</f>
        <v/>
      </c>
      <c r="R21" s="587"/>
      <c r="S21" s="588"/>
      <c r="T21" s="834"/>
      <c r="U21" s="834"/>
      <c r="V21" s="834"/>
      <c r="W21" s="591" t="str">
        <f t="shared" si="2"/>
        <v/>
      </c>
      <c r="X21" s="591"/>
      <c r="Y21" s="592"/>
    </row>
    <row r="22" spans="2:25" ht="21.95" customHeight="1" x14ac:dyDescent="0.15">
      <c r="B22" s="257" t="str">
        <f>IF(COUNTA('表1-①(港運)'!B23)=0,"",'表1-①(港運)'!B23)</f>
        <v/>
      </c>
      <c r="C22" s="260" t="str">
        <f>IF(COUNTA('表1-①(港運)'!D23)=0,"",'表1-①(港運)'!D23)</f>
        <v/>
      </c>
      <c r="D22" s="264" t="str">
        <f>IF(COUNTA('表1-①(港運)'!G23)=0,"",'表1-①(港運)'!G23)</f>
        <v/>
      </c>
      <c r="E22" s="266" t="str">
        <f>IF(COUNTA('表1-①(港運)'!T23)=0,"",'表1-①(港運)'!T23)</f>
        <v/>
      </c>
      <c r="F22" s="844"/>
      <c r="G22" s="269" t="str">
        <f t="shared" si="0"/>
        <v/>
      </c>
      <c r="H22" s="578" t="str">
        <f>IF(COUNTA('表1-①(港運)'!W23)=0,"",'表1-①(港運)'!W23)</f>
        <v/>
      </c>
      <c r="I22" s="579"/>
      <c r="J22" s="580"/>
      <c r="K22" s="835"/>
      <c r="L22" s="836"/>
      <c r="M22" s="837"/>
      <c r="N22" s="581" t="str">
        <f t="shared" si="1"/>
        <v/>
      </c>
      <c r="O22" s="579"/>
      <c r="P22" s="582"/>
      <c r="Q22" s="586" t="str">
        <f>'表1-①(港運)'!AC23</f>
        <v/>
      </c>
      <c r="R22" s="587"/>
      <c r="S22" s="588"/>
      <c r="T22" s="835"/>
      <c r="U22" s="836"/>
      <c r="V22" s="837"/>
      <c r="W22" s="593" t="str">
        <f t="shared" si="2"/>
        <v/>
      </c>
      <c r="X22" s="407"/>
      <c r="Y22" s="594"/>
    </row>
    <row r="23" spans="2:25" ht="21.95" customHeight="1" x14ac:dyDescent="0.15">
      <c r="B23" s="257" t="str">
        <f>IF(COUNTA('表1-①(港運)'!B24)=0,"",'表1-①(港運)'!B24)</f>
        <v/>
      </c>
      <c r="C23" s="261" t="str">
        <f>IF(COUNTA('表1-①(港運)'!D24)=0,"",'表1-①(港運)'!D24)</f>
        <v/>
      </c>
      <c r="D23" s="264" t="str">
        <f>IF(COUNTA('表1-①(港運)'!G24)=0,"",'表1-①(港運)'!G24)</f>
        <v/>
      </c>
      <c r="E23" s="266" t="str">
        <f>IF(COUNTA('表1-①(港運)'!T24)=0,"",'表1-①(港運)'!T24)</f>
        <v/>
      </c>
      <c r="F23" s="843"/>
      <c r="G23" s="269" t="str">
        <f t="shared" si="0"/>
        <v/>
      </c>
      <c r="H23" s="576" t="str">
        <f>IF(COUNTA('表1-①(港運)'!W24)=0,"",'表1-①(港運)'!W24)</f>
        <v/>
      </c>
      <c r="I23" s="577"/>
      <c r="J23" s="577"/>
      <c r="K23" s="835"/>
      <c r="L23" s="836"/>
      <c r="M23" s="836"/>
      <c r="N23" s="645" t="str">
        <f t="shared" si="1"/>
        <v/>
      </c>
      <c r="O23" s="646"/>
      <c r="P23" s="646"/>
      <c r="Q23" s="586" t="str">
        <f>'表1-①(港運)'!AC24</f>
        <v/>
      </c>
      <c r="R23" s="587"/>
      <c r="S23" s="588"/>
      <c r="T23" s="834"/>
      <c r="U23" s="834"/>
      <c r="V23" s="834"/>
      <c r="W23" s="591" t="str">
        <f t="shared" si="2"/>
        <v/>
      </c>
      <c r="X23" s="591"/>
      <c r="Y23" s="592"/>
    </row>
    <row r="24" spans="2:25" ht="21.95" customHeight="1" thickBot="1" x14ac:dyDescent="0.2">
      <c r="B24" s="258" t="str">
        <f>IF(COUNTA('表1-①(港運)'!B25)=0,"",'表1-①(港運)'!B25)</f>
        <v/>
      </c>
      <c r="C24" s="262" t="str">
        <f>IF(COUNTA('表1-①(港運)'!D25)=0,"",'表1-①(港運)'!D25)</f>
        <v/>
      </c>
      <c r="D24" s="265" t="str">
        <f>IF(COUNTA('表1-①(港運)'!G25)=0,"",'表1-①(港運)'!G25)</f>
        <v/>
      </c>
      <c r="E24" s="267" t="str">
        <f>IF(COUNTA('表1-①(港運)'!T25)=0,"",'表1-①(港運)'!T25)</f>
        <v/>
      </c>
      <c r="F24" s="845"/>
      <c r="G24" s="270" t="str">
        <f t="shared" si="0"/>
        <v/>
      </c>
      <c r="H24" s="560" t="str">
        <f>IF(COUNTA('表1-①(港運)'!W25)=0,"",'表1-①(港運)'!W25)</f>
        <v/>
      </c>
      <c r="I24" s="561"/>
      <c r="J24" s="561"/>
      <c r="K24" s="848"/>
      <c r="L24" s="849"/>
      <c r="M24" s="850"/>
      <c r="N24" s="645" t="str">
        <f t="shared" si="1"/>
        <v/>
      </c>
      <c r="O24" s="646"/>
      <c r="P24" s="646"/>
      <c r="Q24" s="649" t="str">
        <f>'表1-①(港運)'!AC25</f>
        <v/>
      </c>
      <c r="R24" s="650"/>
      <c r="S24" s="651"/>
      <c r="T24" s="851"/>
      <c r="U24" s="851"/>
      <c r="V24" s="851"/>
      <c r="W24" s="652" t="str">
        <f t="shared" si="2"/>
        <v/>
      </c>
      <c r="X24" s="652"/>
      <c r="Y24" s="653"/>
    </row>
    <row r="25" spans="2:25" ht="21.95" customHeight="1" thickTop="1" thickBot="1" x14ac:dyDescent="0.2">
      <c r="B25" s="193"/>
      <c r="C25" s="193"/>
      <c r="D25" s="59"/>
      <c r="E25" s="194"/>
      <c r="F25" s="195"/>
      <c r="G25" s="194"/>
      <c r="H25" s="575"/>
      <c r="I25" s="575"/>
      <c r="J25" s="575"/>
      <c r="K25" s="569"/>
      <c r="L25" s="569"/>
      <c r="M25" s="569"/>
      <c r="N25" s="583" t="s">
        <v>320</v>
      </c>
      <c r="O25" s="584"/>
      <c r="P25" s="585"/>
      <c r="Q25" s="654" t="str">
        <f>IF(COUNT(Q16:S24)=0,"",SUM(Q16:S24))</f>
        <v/>
      </c>
      <c r="R25" s="655"/>
      <c r="S25" s="656"/>
      <c r="T25" s="852" t="str">
        <f>IF(COUNT(W25,Q25)=0,"",(100-100*W25/Q25))</f>
        <v/>
      </c>
      <c r="U25" s="852"/>
      <c r="V25" s="852"/>
      <c r="W25" s="647" t="str">
        <f>IF(COUNT(W16:Y24)=0,"",SUM(W16:Y24))</f>
        <v/>
      </c>
      <c r="X25" s="647"/>
      <c r="Y25" s="648"/>
    </row>
    <row r="26" spans="2:25" ht="12.95" customHeight="1" x14ac:dyDescent="0.15"/>
    <row r="27" spans="2:25" ht="13.5" customHeight="1" x14ac:dyDescent="0.15">
      <c r="B27" s="573" t="s">
        <v>275</v>
      </c>
      <c r="C27" s="573"/>
      <c r="D27" s="573"/>
      <c r="E27" s="573"/>
      <c r="F27" s="573"/>
      <c r="G27" s="573"/>
      <c r="H27" s="573"/>
      <c r="I27" s="573"/>
      <c r="J27" s="573"/>
      <c r="K27" s="573"/>
      <c r="L27" s="573"/>
      <c r="M27" s="573"/>
      <c r="N27" s="573"/>
      <c r="O27" s="573"/>
      <c r="P27" s="573"/>
      <c r="Q27" s="573"/>
      <c r="R27" s="8"/>
      <c r="S27" s="8"/>
    </row>
    <row r="30" spans="2:25" x14ac:dyDescent="0.15">
      <c r="M30" s="173"/>
    </row>
    <row r="31" spans="2:25" ht="14.25" x14ac:dyDescent="0.15">
      <c r="K31" s="65"/>
    </row>
  </sheetData>
  <protectedRanges>
    <protectedRange sqref="P11:Q12" name="範囲1"/>
  </protectedRanges>
  <mergeCells count="82">
    <mergeCell ref="Q13:Y13"/>
    <mergeCell ref="R2:X3"/>
    <mergeCell ref="B13:B15"/>
    <mergeCell ref="C13:C15"/>
    <mergeCell ref="D13:D15"/>
    <mergeCell ref="E13:G13"/>
    <mergeCell ref="H13:P13"/>
    <mergeCell ref="K15:M15"/>
    <mergeCell ref="N15:P15"/>
    <mergeCell ref="Q15:S15"/>
    <mergeCell ref="I11:M11"/>
    <mergeCell ref="R11:U11"/>
    <mergeCell ref="H14:J14"/>
    <mergeCell ref="H15:J15"/>
    <mergeCell ref="T16:V16"/>
    <mergeCell ref="W16:Y16"/>
    <mergeCell ref="K14:M14"/>
    <mergeCell ref="N14:P14"/>
    <mergeCell ref="Q14:S14"/>
    <mergeCell ref="T14:V14"/>
    <mergeCell ref="W14:Y14"/>
    <mergeCell ref="T15:V15"/>
    <mergeCell ref="W15:Y15"/>
    <mergeCell ref="K16:M16"/>
    <mergeCell ref="N16:P16"/>
    <mergeCell ref="Q16:S16"/>
    <mergeCell ref="K17:M17"/>
    <mergeCell ref="N17:P17"/>
    <mergeCell ref="Q17:S17"/>
    <mergeCell ref="T17:V17"/>
    <mergeCell ref="W17:Y17"/>
    <mergeCell ref="K19:M19"/>
    <mergeCell ref="N19:P19"/>
    <mergeCell ref="Q19:S19"/>
    <mergeCell ref="T19:V19"/>
    <mergeCell ref="W19:Y19"/>
    <mergeCell ref="K18:M18"/>
    <mergeCell ref="N18:P18"/>
    <mergeCell ref="Q18:S18"/>
    <mergeCell ref="T18:V18"/>
    <mergeCell ref="W18:Y18"/>
    <mergeCell ref="K21:M21"/>
    <mergeCell ref="N21:P21"/>
    <mergeCell ref="Q21:S21"/>
    <mergeCell ref="T21:V21"/>
    <mergeCell ref="W21:Y21"/>
    <mergeCell ref="K20:M20"/>
    <mergeCell ref="N20:P20"/>
    <mergeCell ref="Q20:S20"/>
    <mergeCell ref="T20:V20"/>
    <mergeCell ref="W20:Y20"/>
    <mergeCell ref="K23:M23"/>
    <mergeCell ref="N23:P23"/>
    <mergeCell ref="Q23:S23"/>
    <mergeCell ref="T23:V23"/>
    <mergeCell ref="W23:Y23"/>
    <mergeCell ref="B27:Q27"/>
    <mergeCell ref="K25:M25"/>
    <mergeCell ref="N25:P25"/>
    <mergeCell ref="Q25:S25"/>
    <mergeCell ref="T25:V25"/>
    <mergeCell ref="H21:J21"/>
    <mergeCell ref="H23:J23"/>
    <mergeCell ref="N24:P24"/>
    <mergeCell ref="W25:Y25"/>
    <mergeCell ref="K24:M24"/>
    <mergeCell ref="H25:J25"/>
    <mergeCell ref="H22:J22"/>
    <mergeCell ref="K22:M22"/>
    <mergeCell ref="N22:P22"/>
    <mergeCell ref="Q22:S22"/>
    <mergeCell ref="T22:V22"/>
    <mergeCell ref="W22:Y22"/>
    <mergeCell ref="Q24:S24"/>
    <mergeCell ref="T24:V24"/>
    <mergeCell ref="W24:Y24"/>
    <mergeCell ref="H24:J24"/>
    <mergeCell ref="H16:J16"/>
    <mergeCell ref="H17:J17"/>
    <mergeCell ref="H18:J18"/>
    <mergeCell ref="H19:J19"/>
    <mergeCell ref="H20:J20"/>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ﾁｪｯｸﾘｽﾄ表紙</vt:lpstr>
      <vt:lpstr>ﾁｪｯｸﾘｽﾄ記入表1</vt:lpstr>
      <vt:lpstr>ﾁｪｯｸﾘｽﾄ記入表2</vt:lpstr>
      <vt:lpstr>表1-①(倉庫)</vt:lpstr>
      <vt:lpstr>表1-②(倉庫)</vt:lpstr>
      <vt:lpstr>表2(倉庫)</vt:lpstr>
      <vt:lpstr>表1-①(港運)</vt:lpstr>
      <vt:lpstr>表1-②(港運)</vt:lpstr>
      <vt:lpstr>表2(港運)</vt:lpstr>
      <vt:lpstr>表3</vt:lpstr>
      <vt:lpstr>表4</vt:lpstr>
      <vt:lpstr>表5(普通倉庫、港運)</vt:lpstr>
      <vt:lpstr>表5(冷蔵倉庫)</vt:lpstr>
      <vt:lpstr>表6</vt:lpstr>
      <vt:lpstr>ﾁｪｯｸﾘｽﾄ記入表1!Print_Area</vt:lpstr>
      <vt:lpstr>ﾁｪｯｸﾘｽﾄ記入表2!Print_Area</vt:lpstr>
      <vt:lpstr>'表1-①(港運)'!Print_Area</vt:lpstr>
      <vt:lpstr>'表1-①(倉庫)'!Print_Area</vt:lpstr>
      <vt:lpstr>'表2(港運)'!Print_Area</vt:lpstr>
      <vt:lpstr>'表2(倉庫)'!Print_Area</vt:lpstr>
      <vt:lpstr>表3!Print_Area</vt:lpstr>
      <vt:lpstr>表4!Print_Area</vt:lpstr>
      <vt:lpstr>'表5(普通倉庫、港運)'!Print_Area</vt:lpstr>
      <vt:lpstr>'表5(冷蔵倉庫)'!Print_Area</vt:lpstr>
      <vt:lpstr>表6!Print_Area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2026-06-11T04:10:22Z</cp:lastPrinted>
  <dcterms:created xsi:type="dcterms:W3CDTF">2003-07-12T02:07:55Z</dcterms:created>
  <dcterms:modified xsi:type="dcterms:W3CDTF">2026-06-11T04:11:17Z</dcterms:modified>
</cp:coreProperties>
</file>